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7" rupBuild="4505"/>
  <workbookPr/>
  <bookViews>
    <workbookView xWindow="0" yWindow="555" windowWidth="15480" windowHeight="11640"/>
  </bookViews>
  <sheets>
    <sheet name="备案表" sheetId="1" r:id="rId1"/>
    <sheet name="Sheet1" sheetId="2" r:id="rId2"/>
  </sheets>
  <externalReferences>
    <externalReference r:id="rId3"/>
    <externalReference r:id="rId4"/>
    <externalReference r:id="rId5"/>
  </externalReferences>
  <definedNames>
    <definedName name="_xlnm._FilterDatabase" localSheetId="0" hidden="1">备案表!$A$5:$AH$43</definedName>
  </definedNames>
  <calcPr calcId="12451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L6" i="1"/>
  <c r="P32"/>
  <c r="P16"/>
  <c r="P45"/>
  <c r="P20"/>
  <c r="D41" i="2"/>
  <c r="N25" i="1"/>
  <c r="P25" s="1"/>
  <c r="N28" l="1"/>
  <c r="P28" s="1"/>
  <c r="N27"/>
  <c r="P27" s="1"/>
  <c r="N26"/>
  <c r="P26" s="1"/>
  <c r="N24"/>
  <c r="P24" s="1"/>
  <c r="N30"/>
  <c r="P30" s="1"/>
  <c r="N10" l="1"/>
  <c r="D79" i="2"/>
  <c r="D62"/>
  <c r="P10" i="1" l="1"/>
  <c r="D44" i="2"/>
  <c r="D43"/>
  <c r="D45" s="1"/>
  <c r="N21" i="1" s="1"/>
  <c r="P21" s="1"/>
  <c r="E34" i="2"/>
  <c r="D34"/>
  <c r="N13" i="1" s="1"/>
  <c r="P13" s="1"/>
  <c r="D21" i="2"/>
  <c r="D9"/>
  <c r="E9"/>
  <c r="F3"/>
  <c r="D3" s="1"/>
  <c r="D8"/>
  <c r="E8"/>
  <c r="E7"/>
  <c r="D7"/>
  <c r="E6"/>
  <c r="P6" i="1" l="1"/>
  <c r="N6"/>
  <c r="F10" i="2"/>
  <c r="D6"/>
  <c r="D10" s="1"/>
  <c r="E3"/>
  <c r="E10" s="1"/>
  <c r="G10" l="1"/>
</calcChain>
</file>

<file path=xl/comments1.xml><?xml version="1.0" encoding="utf-8"?>
<comments xmlns="http://schemas.openxmlformats.org/spreadsheetml/2006/main">
  <authors>
    <author>ghc1505</author>
    <author>Zjp</author>
    <author>雨林木风</author>
  </authors>
  <commentList>
    <comment ref="Q4" authorId="0">
      <text>
        <r>
          <rPr>
            <sz val="9"/>
            <rFont val="宋体"/>
            <family val="3"/>
            <charset val="134"/>
          </rPr>
          <t xml:space="preserve">ghc1505:
如该项不符合，则该项目审查不合格。参照申报通知，是否在目标责任书和项目储备表
</t>
        </r>
      </text>
    </comment>
    <comment ref="R4" authorId="0">
      <text>
        <r>
          <rPr>
            <sz val="9"/>
            <rFont val="宋体"/>
            <family val="3"/>
            <charset val="134"/>
          </rPr>
          <t>ghc1505:
填：立项、在建、已建。证明文件名称</t>
        </r>
      </text>
    </comment>
    <comment ref="T4" authorId="1">
      <text>
        <r>
          <rPr>
            <sz val="9"/>
            <rFont val="宋体"/>
            <family val="3"/>
            <charset val="134"/>
          </rPr>
          <t>Zjp:
4个章-项目单位、主管部门、发改、财政；项目法人签字</t>
        </r>
      </text>
    </comment>
    <comment ref="U4" authorId="0">
      <text>
        <r>
          <rPr>
            <sz val="9"/>
            <rFont val="宋体"/>
            <family val="3"/>
            <charset val="134"/>
          </rPr>
          <t>ghc1505:
填有或无。查看申报材料中的项目填报表。周一查询太湖项目申报信息系统</t>
        </r>
      </text>
    </comment>
    <comment ref="V4" authorId="0">
      <text>
        <r>
          <rPr>
            <sz val="9"/>
            <rFont val="宋体"/>
            <family val="3"/>
            <charset val="134"/>
          </rPr>
          <t>ghc1505:
有的直接写明实施主体名称，如有不明确或不一致
做说明。</t>
        </r>
      </text>
    </comment>
    <comment ref="W4" authorId="0">
      <text>
        <r>
          <rPr>
            <sz val="9"/>
            <rFont val="宋体"/>
            <family val="3"/>
            <charset val="134"/>
          </rPr>
          <t xml:space="preserve">ghc1505:
填明确、或不明确。明确的请注明主体名称 </t>
        </r>
      </text>
    </comment>
    <comment ref="X4" authorId="0">
      <text>
        <r>
          <rPr>
            <sz val="9"/>
            <rFont val="宋体"/>
            <family val="3"/>
            <charset val="134"/>
          </rPr>
          <t>ghc1505:
填有或无，如资金配套证明有问题请说明</t>
        </r>
      </text>
    </comment>
    <comment ref="Y4" authorId="0">
      <text>
        <r>
          <rPr>
            <sz val="9"/>
            <rFont val="宋体"/>
            <family val="3"/>
            <charset val="134"/>
          </rPr>
          <t>ghc1505:
填：有或无，批复文件名称</t>
        </r>
      </text>
    </comment>
    <comment ref="Z4" authorId="1">
      <text>
        <r>
          <rPr>
            <sz val="9"/>
            <rFont val="宋体"/>
            <family val="3"/>
            <charset val="134"/>
          </rPr>
          <t>Zjp:
明确写出提供材料名称</t>
        </r>
      </text>
    </comment>
    <comment ref="AA4" authorId="0">
      <text>
        <r>
          <rPr>
            <sz val="9"/>
            <rFont val="宋体"/>
            <family val="3"/>
            <charset val="134"/>
          </rPr>
          <t>ghc1505:
填：有或无，资质等级</t>
        </r>
      </text>
    </comment>
    <comment ref="AB4" authorId="2">
      <text>
        <r>
          <rPr>
            <sz val="9"/>
            <rFont val="宋体"/>
            <family val="3"/>
            <charset val="134"/>
          </rPr>
          <t xml:space="preserve">gch:项目报告实质性内容对项目阐述不清，无法判断项目如何实施；项目工程方案明显不合理或不可实施的均视为不合格。
</t>
        </r>
      </text>
    </comment>
    <comment ref="AD4" authorId="0">
      <text>
        <r>
          <rPr>
            <sz val="9"/>
            <rFont val="宋体"/>
            <family val="3"/>
            <charset val="134"/>
          </rPr>
          <t>ghc1505:
按前面的序号填写需补充的材料，如①、②等</t>
        </r>
      </text>
    </comment>
    <comment ref="AE4" authorId="0">
      <text>
        <r>
          <rPr>
            <sz val="9"/>
            <rFont val="宋体"/>
            <family val="3"/>
            <charset val="134"/>
          </rPr>
          <t>ghc1505:
分为合格、不合格和需补充材料，三种。</t>
        </r>
      </text>
    </comment>
  </commentList>
</comments>
</file>

<file path=xl/sharedStrings.xml><?xml version="1.0" encoding="utf-8"?>
<sst xmlns="http://schemas.openxmlformats.org/spreadsheetml/2006/main" count="491" uniqueCount="337">
  <si>
    <t>2019.01.01</t>
  </si>
  <si>
    <t>2019.12.31</t>
  </si>
  <si>
    <t>金家坝片区</t>
    <phoneticPr fontId="2" type="noConversion"/>
  </si>
  <si>
    <t>滨河路以东</t>
    <phoneticPr fontId="2" type="noConversion"/>
  </si>
  <si>
    <t>滨河路以西</t>
    <phoneticPr fontId="2" type="noConversion"/>
  </si>
  <si>
    <t>黎里镇排水达标区建设工程项目</t>
    <phoneticPr fontId="6" type="noConversion"/>
  </si>
  <si>
    <t>设计</t>
    <phoneticPr fontId="6" type="noConversion"/>
  </si>
  <si>
    <t>监理</t>
    <phoneticPr fontId="6" type="noConversion"/>
  </si>
  <si>
    <t>施工</t>
    <phoneticPr fontId="6" type="noConversion"/>
  </si>
  <si>
    <t>182地块</t>
    <phoneticPr fontId="6" type="noConversion"/>
  </si>
  <si>
    <t>189地块</t>
    <phoneticPr fontId="6" type="noConversion"/>
  </si>
  <si>
    <t>191地块</t>
    <phoneticPr fontId="6" type="noConversion"/>
  </si>
  <si>
    <t>198地块</t>
    <phoneticPr fontId="6" type="noConversion"/>
  </si>
  <si>
    <t>2018.11-2019.12</t>
    <phoneticPr fontId="2" type="noConversion"/>
  </si>
  <si>
    <t>苏州新区污水处理厂迁建和综合改造工程</t>
  </si>
  <si>
    <t>监理</t>
    <phoneticPr fontId="6" type="noConversion"/>
  </si>
  <si>
    <t>桩基</t>
    <phoneticPr fontId="6" type="noConversion"/>
  </si>
  <si>
    <t>污水厂</t>
    <phoneticPr fontId="6" type="noConversion"/>
  </si>
  <si>
    <t>设计</t>
    <phoneticPr fontId="6" type="noConversion"/>
  </si>
  <si>
    <t>建筑景观设计</t>
    <phoneticPr fontId="6" type="noConversion"/>
  </si>
  <si>
    <t>质量检测</t>
    <phoneticPr fontId="6" type="noConversion"/>
  </si>
  <si>
    <t>机械设备</t>
    <phoneticPr fontId="6" type="noConversion"/>
  </si>
  <si>
    <t>2017.8-2019.12</t>
    <phoneticPr fontId="2" type="noConversion"/>
  </si>
  <si>
    <t>2019.1-2019.12</t>
    <phoneticPr fontId="2" type="noConversion"/>
  </si>
  <si>
    <t>苏州城区第二水源—阳澄湖引水工程</t>
  </si>
  <si>
    <t>一标段</t>
    <phoneticPr fontId="6" type="noConversion"/>
  </si>
  <si>
    <t>二标段</t>
    <phoneticPr fontId="6" type="noConversion"/>
  </si>
  <si>
    <t>三标段</t>
    <phoneticPr fontId="6" type="noConversion"/>
  </si>
  <si>
    <t>四标段</t>
    <phoneticPr fontId="6" type="noConversion"/>
  </si>
  <si>
    <t>五标段</t>
    <phoneticPr fontId="6" type="noConversion"/>
  </si>
  <si>
    <t>六标段</t>
    <phoneticPr fontId="6" type="noConversion"/>
  </si>
  <si>
    <t>园区绿化迁移</t>
    <phoneticPr fontId="6" type="noConversion"/>
  </si>
  <si>
    <t>合同额</t>
    <phoneticPr fontId="6" type="noConversion"/>
  </si>
  <si>
    <t>截止7月底已完成</t>
    <phoneticPr fontId="6" type="noConversion"/>
  </si>
  <si>
    <t>2018.9-2019.12</t>
    <phoneticPr fontId="2" type="noConversion"/>
  </si>
  <si>
    <t>南麻社区4.5万吨/日综合污水处理和回用工程</t>
  </si>
  <si>
    <t>本次申报厂区土建及设备采购安装，不包含污水、中水管网</t>
    <phoneticPr fontId="6" type="noConversion"/>
  </si>
  <si>
    <t>设备采购</t>
    <phoneticPr fontId="6" type="noConversion"/>
  </si>
  <si>
    <t>三四标段监理</t>
    <phoneticPr fontId="6" type="noConversion"/>
  </si>
  <si>
    <t>三标段</t>
    <phoneticPr fontId="6" type="noConversion"/>
  </si>
  <si>
    <t>四标段（机电安装）</t>
    <phoneticPr fontId="6" type="noConversion"/>
  </si>
  <si>
    <t>勘察</t>
    <phoneticPr fontId="6" type="noConversion"/>
  </si>
  <si>
    <t>设计</t>
    <phoneticPr fontId="6" type="noConversion"/>
  </si>
  <si>
    <t>2018.4-2019.12</t>
    <phoneticPr fontId="2" type="noConversion"/>
  </si>
  <si>
    <t>苏州吴江区庙港水厂深度处理全覆盖工程</t>
  </si>
  <si>
    <t>活性炭滤料</t>
    <phoneticPr fontId="6" type="noConversion"/>
  </si>
  <si>
    <t>滤头、滤板</t>
    <phoneticPr fontId="6" type="noConversion"/>
  </si>
  <si>
    <t>普通阀门</t>
    <phoneticPr fontId="6" type="noConversion"/>
  </si>
  <si>
    <t>进口阀门</t>
    <phoneticPr fontId="6" type="noConversion"/>
  </si>
  <si>
    <t>深度处理系统监理</t>
    <phoneticPr fontId="6" type="noConversion"/>
  </si>
  <si>
    <t>离心泵、混流泵</t>
    <phoneticPr fontId="6" type="noConversion"/>
  </si>
  <si>
    <t>主体工程施工</t>
    <phoneticPr fontId="6" type="noConversion"/>
  </si>
  <si>
    <t>35KV电路工程</t>
    <phoneticPr fontId="6" type="noConversion"/>
  </si>
  <si>
    <t>电力建设工程合同</t>
    <phoneticPr fontId="6" type="noConversion"/>
  </si>
  <si>
    <t>生产辅助用房施工</t>
    <phoneticPr fontId="6" type="noConversion"/>
  </si>
  <si>
    <t>检测中心改造工程</t>
    <phoneticPr fontId="6" type="noConversion"/>
  </si>
  <si>
    <t>项目申请报告</t>
    <phoneticPr fontId="6" type="noConversion"/>
  </si>
  <si>
    <t>苏州工业园区星港街水厂二期深度处理升级改造工程</t>
  </si>
  <si>
    <t>施工总承包</t>
    <phoneticPr fontId="6" type="noConversion"/>
  </si>
  <si>
    <t>变配电设备</t>
    <phoneticPr fontId="6" type="noConversion"/>
  </si>
  <si>
    <t>变配电安装</t>
    <phoneticPr fontId="6" type="noConversion"/>
  </si>
  <si>
    <t>臭氧设备采购及安装</t>
    <phoneticPr fontId="6" type="noConversion"/>
  </si>
  <si>
    <t>活性炭采购</t>
    <phoneticPr fontId="6" type="noConversion"/>
  </si>
  <si>
    <t>离心泵</t>
    <phoneticPr fontId="6" type="noConversion"/>
  </si>
  <si>
    <t>罗茨风机</t>
    <phoneticPr fontId="6" type="noConversion"/>
  </si>
  <si>
    <t>配水泵房电气设备改造</t>
    <phoneticPr fontId="6" type="noConversion"/>
  </si>
  <si>
    <t>气电阀门设备采购</t>
    <phoneticPr fontId="6" type="noConversion"/>
  </si>
  <si>
    <t>手动阀门设备</t>
    <phoneticPr fontId="6" type="noConversion"/>
  </si>
  <si>
    <t>中开泵</t>
    <phoneticPr fontId="6" type="noConversion"/>
  </si>
  <si>
    <t>自控系统</t>
    <phoneticPr fontId="6" type="noConversion"/>
  </si>
  <si>
    <t>2018.7-2019.12</t>
    <phoneticPr fontId="2" type="noConversion"/>
  </si>
  <si>
    <r>
      <rPr>
        <sz val="10"/>
        <rFont val="宋体"/>
        <family val="3"/>
        <charset val="134"/>
      </rPr>
      <t>自来水厂深度处理（改造）项目</t>
    </r>
    <phoneticPr fontId="1" type="noConversion"/>
  </si>
  <si>
    <r>
      <rPr>
        <sz val="10"/>
        <rFont val="宋体"/>
        <family val="3"/>
        <charset val="134"/>
      </rPr>
      <t>（</t>
    </r>
    <r>
      <rPr>
        <sz val="10"/>
        <rFont val="Times New Roman"/>
        <family val="1"/>
      </rPr>
      <t>1</t>
    </r>
    <r>
      <rPr>
        <sz val="10"/>
        <rFont val="宋体"/>
        <family val="3"/>
        <charset val="134"/>
      </rPr>
      <t>）</t>
    </r>
    <phoneticPr fontId="1" type="noConversion"/>
  </si>
  <si>
    <r>
      <rPr>
        <sz val="10"/>
        <rFont val="宋体"/>
        <family val="3"/>
        <charset val="134"/>
      </rPr>
      <t>省实施方案修编、目标责任书</t>
    </r>
  </si>
  <si>
    <r>
      <rPr>
        <sz val="10"/>
        <rFont val="宋体"/>
        <family val="3"/>
        <charset val="134"/>
      </rPr>
      <t>在责任书</t>
    </r>
    <phoneticPr fontId="1" type="noConversion"/>
  </si>
  <si>
    <r>
      <rPr>
        <sz val="10"/>
        <rFont val="宋体"/>
        <family val="3"/>
        <charset val="134"/>
      </rPr>
      <t>完工未验收，中标通知书、监理合同、施工合同、采购合同、监理月报</t>
    </r>
    <phoneticPr fontId="1" type="noConversion"/>
  </si>
  <si>
    <r>
      <rPr>
        <sz val="10"/>
        <rFont val="宋体"/>
        <family val="3"/>
        <charset val="134"/>
      </rPr>
      <t>营业执照、配套资金证明、真实性声明</t>
    </r>
  </si>
  <si>
    <r>
      <rPr>
        <sz val="10"/>
        <rFont val="宋体"/>
        <family val="3"/>
        <charset val="134"/>
      </rPr>
      <t>四个章及签章</t>
    </r>
    <phoneticPr fontId="2" type="noConversion"/>
  </si>
  <si>
    <r>
      <rPr>
        <sz val="10"/>
        <rFont val="宋体"/>
        <family val="3"/>
        <charset val="134"/>
      </rPr>
      <t>否</t>
    </r>
    <phoneticPr fontId="1" type="noConversion"/>
  </si>
  <si>
    <r>
      <rPr>
        <sz val="10"/>
        <rFont val="宋体"/>
        <family val="3"/>
        <charset val="134"/>
      </rPr>
      <t>苏州工业园区规划建设委员会</t>
    </r>
    <phoneticPr fontId="2" type="noConversion"/>
  </si>
  <si>
    <r>
      <rPr>
        <sz val="10"/>
        <rFont val="宋体"/>
        <family val="3"/>
        <charset val="134"/>
      </rPr>
      <t>苏州工业园区清源华衍水务有限公司</t>
    </r>
    <phoneticPr fontId="2" type="noConversion"/>
  </si>
  <si>
    <r>
      <rPr>
        <sz val="10"/>
        <rFont val="宋体"/>
        <family val="3"/>
        <charset val="134"/>
      </rPr>
      <t>有</t>
    </r>
    <phoneticPr fontId="1" type="noConversion"/>
  </si>
  <si>
    <r>
      <rPr>
        <sz val="10"/>
        <rFont val="宋体"/>
        <family val="3"/>
        <charset val="134"/>
      </rPr>
      <t>核准文件、环评批复</t>
    </r>
    <phoneticPr fontId="1" type="noConversion"/>
  </si>
  <si>
    <r>
      <rPr>
        <sz val="10"/>
        <rFont val="宋体"/>
        <family val="3"/>
        <charset val="134"/>
      </rPr>
      <t>有可研报告</t>
    </r>
    <phoneticPr fontId="2" type="noConversion"/>
  </si>
  <si>
    <r>
      <rPr>
        <sz val="10"/>
        <rFont val="宋体"/>
        <family val="3"/>
        <charset val="134"/>
      </rPr>
      <t>上海市政工程设计研究总院（甲级）</t>
    </r>
    <phoneticPr fontId="2" type="noConversion"/>
  </si>
  <si>
    <r>
      <rPr>
        <sz val="10"/>
        <rFont val="宋体"/>
        <family val="3"/>
        <charset val="134"/>
      </rPr>
      <t>符合</t>
    </r>
    <phoneticPr fontId="2" type="noConversion"/>
  </si>
  <si>
    <r>
      <rPr>
        <sz val="10"/>
        <rFont val="宋体"/>
        <family val="3"/>
        <charset val="134"/>
      </rPr>
      <t>（</t>
    </r>
    <r>
      <rPr>
        <sz val="10"/>
        <rFont val="Times New Roman"/>
        <family val="1"/>
      </rPr>
      <t>2</t>
    </r>
    <r>
      <rPr>
        <sz val="10"/>
        <rFont val="宋体"/>
        <family val="3"/>
        <charset val="134"/>
      </rPr>
      <t>）</t>
    </r>
    <phoneticPr fontId="1" type="noConversion"/>
  </si>
  <si>
    <r>
      <rPr>
        <sz val="10"/>
        <rFont val="宋体"/>
        <family val="3"/>
        <charset val="134"/>
      </rPr>
      <t>苏州吴江区庙港水厂深度处理全覆盖工程</t>
    </r>
    <phoneticPr fontId="1" type="noConversion"/>
  </si>
  <si>
    <r>
      <rPr>
        <sz val="10"/>
        <rFont val="宋体"/>
        <family val="3"/>
        <charset val="134"/>
      </rPr>
      <t>苏州市</t>
    </r>
    <phoneticPr fontId="1" type="noConversion"/>
  </si>
  <si>
    <r>
      <rPr>
        <sz val="10"/>
        <rFont val="宋体"/>
        <family val="3"/>
        <charset val="134"/>
      </rPr>
      <t>吴江华衍水务有限公司</t>
    </r>
    <phoneticPr fontId="1" type="noConversion"/>
  </si>
  <si>
    <r>
      <t>2019</t>
    </r>
    <r>
      <rPr>
        <sz val="10"/>
        <rFont val="宋体"/>
        <family val="3"/>
        <charset val="134"/>
      </rPr>
      <t>年建设内容包括：新建后臭氧接触池、活性炭滤池、冲洗泵房、鼓风机房、提升泵房、清水池以及通过一期深度处理改造</t>
    </r>
    <r>
      <rPr>
        <sz val="10"/>
        <rFont val="Times New Roman"/>
        <family val="1"/>
      </rPr>
      <t>,</t>
    </r>
    <r>
      <rPr>
        <sz val="10"/>
        <rFont val="宋体"/>
        <family val="3"/>
        <charset val="134"/>
      </rPr>
      <t>新增</t>
    </r>
    <r>
      <rPr>
        <sz val="10"/>
        <rFont val="Times New Roman"/>
        <family val="1"/>
      </rPr>
      <t>35</t>
    </r>
    <r>
      <rPr>
        <sz val="10"/>
        <rFont val="宋体"/>
        <family val="3"/>
        <charset val="134"/>
      </rPr>
      <t>万</t>
    </r>
    <r>
      <rPr>
        <sz val="10"/>
        <rFont val="Times New Roman"/>
        <family val="1"/>
      </rPr>
      <t>m³/d</t>
    </r>
    <r>
      <rPr>
        <sz val="10"/>
        <rFont val="宋体"/>
        <family val="3"/>
        <charset val="134"/>
      </rPr>
      <t>深度处理规模。庙港水厂现有机修车间改造为水质检测中心</t>
    </r>
    <r>
      <rPr>
        <sz val="10"/>
        <rFont val="Times New Roman"/>
        <family val="1"/>
      </rPr>
      <t>,</t>
    </r>
    <r>
      <rPr>
        <sz val="10"/>
        <rFont val="宋体"/>
        <family val="3"/>
        <charset val="134"/>
      </rPr>
      <t>重建机修车间。新建生产辅助用房一座</t>
    </r>
    <r>
      <rPr>
        <sz val="10"/>
        <rFont val="Times New Roman"/>
        <family val="1"/>
      </rPr>
      <t>,</t>
    </r>
    <r>
      <rPr>
        <sz val="10"/>
        <rFont val="宋体"/>
        <family val="3"/>
        <charset val="134"/>
      </rPr>
      <t>改造水质检测中心一处。</t>
    </r>
    <r>
      <rPr>
        <sz val="10"/>
        <rFont val="Times New Roman"/>
        <family val="1"/>
      </rPr>
      <t>2020</t>
    </r>
    <r>
      <rPr>
        <sz val="10"/>
        <rFont val="宋体"/>
        <family val="3"/>
        <charset val="134"/>
      </rPr>
      <t>年建设内容包括：扫尾工程。</t>
    </r>
    <phoneticPr fontId="1" type="noConversion"/>
  </si>
  <si>
    <r>
      <rPr>
        <sz val="10"/>
        <rFont val="宋体"/>
        <family val="3"/>
        <charset val="134"/>
      </rPr>
      <t>在建</t>
    </r>
    <phoneticPr fontId="1" type="noConversion"/>
  </si>
  <si>
    <r>
      <rPr>
        <sz val="10"/>
        <rFont val="宋体"/>
        <family val="3"/>
        <charset val="134"/>
      </rPr>
      <t>新建后臭氧接触池、活性炭滤池、冲洗泵房、鼓风机房、提升泵房、清水池以及通过一期深度处理改造</t>
    </r>
    <r>
      <rPr>
        <sz val="10"/>
        <rFont val="Times New Roman"/>
        <family val="1"/>
      </rPr>
      <t>,</t>
    </r>
    <r>
      <rPr>
        <sz val="10"/>
        <rFont val="宋体"/>
        <family val="3"/>
        <charset val="134"/>
      </rPr>
      <t>新增</t>
    </r>
    <r>
      <rPr>
        <sz val="10"/>
        <rFont val="Times New Roman"/>
        <family val="1"/>
      </rPr>
      <t>35</t>
    </r>
    <r>
      <rPr>
        <sz val="10"/>
        <rFont val="宋体"/>
        <family val="3"/>
        <charset val="134"/>
      </rPr>
      <t>万</t>
    </r>
    <r>
      <rPr>
        <sz val="10"/>
        <rFont val="Times New Roman"/>
        <family val="1"/>
      </rPr>
      <t>m³/d</t>
    </r>
    <r>
      <rPr>
        <sz val="10"/>
        <rFont val="宋体"/>
        <family val="3"/>
        <charset val="134"/>
      </rPr>
      <t>深度处理规模。庙港水厂现有机修车间改造为水质检测中心</t>
    </r>
    <r>
      <rPr>
        <sz val="10"/>
        <rFont val="Times New Roman"/>
        <family val="1"/>
      </rPr>
      <t>,</t>
    </r>
    <r>
      <rPr>
        <sz val="10"/>
        <rFont val="宋体"/>
        <family val="3"/>
        <charset val="134"/>
      </rPr>
      <t>重建机修车间。新建生产辅助用房一座</t>
    </r>
    <r>
      <rPr>
        <sz val="10"/>
        <rFont val="Times New Roman"/>
        <family val="1"/>
      </rPr>
      <t>,</t>
    </r>
    <r>
      <rPr>
        <sz val="10"/>
        <rFont val="宋体"/>
        <family val="3"/>
        <charset val="134"/>
      </rPr>
      <t>改造水质检测中心一处。</t>
    </r>
    <phoneticPr fontId="2" type="noConversion"/>
  </si>
  <si>
    <r>
      <rPr>
        <sz val="10"/>
        <rFont val="宋体"/>
        <family val="3"/>
        <charset val="134"/>
      </rPr>
      <t>在建，中标通知书、施工合同、服务合同、采购合同、监理合同</t>
    </r>
    <phoneticPr fontId="2" type="noConversion"/>
  </si>
  <si>
    <r>
      <rPr>
        <sz val="10"/>
        <rFont val="宋体"/>
        <family val="3"/>
        <charset val="134"/>
      </rPr>
      <t>营业执照、信用量证明、真实性声明</t>
    </r>
    <phoneticPr fontId="1" type="noConversion"/>
  </si>
  <si>
    <r>
      <rPr>
        <sz val="10"/>
        <rFont val="宋体"/>
        <family val="3"/>
        <charset val="134"/>
      </rPr>
      <t>吴江区水务局</t>
    </r>
    <phoneticPr fontId="1" type="noConversion"/>
  </si>
  <si>
    <r>
      <rPr>
        <sz val="10"/>
        <rFont val="宋体"/>
        <family val="3"/>
        <charset val="134"/>
      </rPr>
      <t>核准批复、规划许可、不动产权证、环评批复</t>
    </r>
    <phoneticPr fontId="1" type="noConversion"/>
  </si>
  <si>
    <r>
      <rPr>
        <sz val="10"/>
        <rFont val="宋体"/>
        <family val="3"/>
        <charset val="134"/>
      </rPr>
      <t>有申请报告</t>
    </r>
    <phoneticPr fontId="2" type="noConversion"/>
  </si>
  <si>
    <r>
      <rPr>
        <sz val="10"/>
        <rFont val="宋体"/>
        <family val="3"/>
        <charset val="134"/>
      </rPr>
      <t>补充资料</t>
    </r>
    <phoneticPr fontId="1" type="noConversion"/>
  </si>
  <si>
    <r>
      <rPr>
        <sz val="10"/>
        <rFont val="宋体"/>
        <family val="3"/>
        <charset val="134"/>
      </rPr>
      <t>多水源供水安全保障项目</t>
    </r>
    <phoneticPr fontId="1" type="noConversion"/>
  </si>
  <si>
    <r>
      <rPr>
        <sz val="10"/>
        <rFont val="宋体"/>
        <family val="3"/>
        <charset val="134"/>
      </rPr>
      <t>苏州城区第二水源</t>
    </r>
    <r>
      <rPr>
        <sz val="10"/>
        <rFont val="Times New Roman"/>
        <family val="1"/>
      </rPr>
      <t>—</t>
    </r>
    <r>
      <rPr>
        <sz val="10"/>
        <rFont val="宋体"/>
        <family val="3"/>
        <charset val="134"/>
      </rPr>
      <t>阳澄湖引水工程</t>
    </r>
    <phoneticPr fontId="1" type="noConversion"/>
  </si>
  <si>
    <r>
      <rPr>
        <sz val="10"/>
        <rFont val="宋体"/>
        <family val="3"/>
        <charset val="134"/>
      </rPr>
      <t>城区</t>
    </r>
    <phoneticPr fontId="1" type="noConversion"/>
  </si>
  <si>
    <r>
      <rPr>
        <sz val="10"/>
        <rFont val="宋体"/>
        <family val="3"/>
        <charset val="134"/>
      </rPr>
      <t>苏州市水务局</t>
    </r>
    <phoneticPr fontId="1" type="noConversion"/>
  </si>
  <si>
    <r>
      <rPr>
        <sz val="10"/>
        <rFont val="宋体"/>
        <family val="3"/>
        <charset val="134"/>
      </rPr>
      <t>苏州水务集团有限公司</t>
    </r>
    <phoneticPr fontId="1" type="noConversion"/>
  </si>
  <si>
    <r>
      <rPr>
        <sz val="10"/>
        <rFont val="宋体"/>
        <family val="3"/>
        <charset val="134"/>
      </rPr>
      <t>在建，中标通知书、施工合同、监理月报、付款发票、工程款支付证书</t>
    </r>
    <phoneticPr fontId="2" type="noConversion"/>
  </si>
  <si>
    <r>
      <rPr>
        <sz val="10"/>
        <rFont val="宋体"/>
        <family val="3"/>
        <charset val="134"/>
      </rPr>
      <t>实施单位、主管部门盖章</t>
    </r>
    <phoneticPr fontId="2" type="noConversion"/>
  </si>
  <si>
    <r>
      <rPr>
        <sz val="10"/>
        <rFont val="宋体"/>
        <family val="3"/>
        <charset val="134"/>
      </rPr>
      <t>建议书批复、可研批复、选址意见、环评批复、节能审查</t>
    </r>
    <phoneticPr fontId="1" type="noConversion"/>
  </si>
  <si>
    <r>
      <rPr>
        <sz val="10"/>
        <rFont val="宋体"/>
        <family val="3"/>
        <charset val="134"/>
      </rPr>
      <t>有资金申请报告</t>
    </r>
    <phoneticPr fontId="2" type="noConversion"/>
  </si>
  <si>
    <r>
      <rPr>
        <sz val="10"/>
        <rFont val="宋体"/>
        <family val="3"/>
        <charset val="134"/>
      </rPr>
      <t>苏州苏咨工程项目咨询有限公司（丙级）</t>
    </r>
    <phoneticPr fontId="2" type="noConversion"/>
  </si>
  <si>
    <r>
      <rPr>
        <sz val="10"/>
        <rFont val="宋体"/>
        <family val="3"/>
        <charset val="134"/>
      </rPr>
      <t>基本符合</t>
    </r>
    <phoneticPr fontId="2" type="noConversion"/>
  </si>
  <si>
    <r>
      <rPr>
        <sz val="10"/>
        <rFont val="宋体"/>
        <family val="3"/>
        <charset val="134"/>
      </rPr>
      <t>有</t>
    </r>
    <phoneticPr fontId="2" type="noConversion"/>
  </si>
  <si>
    <r>
      <rPr>
        <b/>
        <sz val="10"/>
        <rFont val="宋体"/>
        <family val="3"/>
        <charset val="134"/>
      </rPr>
      <t>（二）</t>
    </r>
    <phoneticPr fontId="1" type="noConversion"/>
  </si>
  <si>
    <r>
      <rPr>
        <b/>
        <sz val="10"/>
        <rFont val="宋体"/>
        <family val="3"/>
        <charset val="134"/>
      </rPr>
      <t>蓝藻和湖泛防控</t>
    </r>
    <phoneticPr fontId="1" type="noConversion"/>
  </si>
  <si>
    <r>
      <rPr>
        <sz val="10"/>
        <rFont val="宋体"/>
        <family val="3"/>
        <charset val="134"/>
      </rPr>
      <t>蓝藻及水生植物处置及资源化利用工程</t>
    </r>
    <phoneticPr fontId="1" type="noConversion"/>
  </si>
  <si>
    <r>
      <rPr>
        <sz val="10"/>
        <rFont val="宋体"/>
        <family val="3"/>
        <charset val="134"/>
      </rPr>
      <t>四个章及签字</t>
    </r>
    <phoneticPr fontId="2" type="noConversion"/>
  </si>
  <si>
    <r>
      <rPr>
        <b/>
        <sz val="10"/>
        <rFont val="宋体"/>
        <family val="3"/>
        <charset val="134"/>
      </rPr>
      <t>二</t>
    </r>
    <phoneticPr fontId="1" type="noConversion"/>
  </si>
  <si>
    <r>
      <rPr>
        <b/>
        <sz val="10"/>
        <rFont val="宋体"/>
        <family val="3"/>
        <charset val="134"/>
      </rPr>
      <t>抓好工业污染防治</t>
    </r>
    <phoneticPr fontId="1" type="noConversion"/>
  </si>
  <si>
    <r>
      <rPr>
        <b/>
        <sz val="10"/>
        <rFont val="宋体"/>
        <family val="3"/>
        <charset val="134"/>
      </rPr>
      <t>（三）</t>
    </r>
    <phoneticPr fontId="1" type="noConversion"/>
  </si>
  <si>
    <r>
      <rPr>
        <b/>
        <sz val="10"/>
        <rFont val="宋体"/>
        <family val="3"/>
        <charset val="134"/>
      </rPr>
      <t>强化工业园区升级治理</t>
    </r>
    <phoneticPr fontId="1" type="noConversion"/>
  </si>
  <si>
    <r>
      <rPr>
        <sz val="10"/>
        <rFont val="宋体"/>
        <family val="3"/>
        <charset val="134"/>
      </rPr>
      <t>工业园区废水处理</t>
    </r>
    <phoneticPr fontId="1" type="noConversion"/>
  </si>
  <si>
    <r>
      <rPr>
        <sz val="10"/>
        <rFont val="宋体"/>
        <family val="3"/>
        <charset val="134"/>
      </rPr>
      <t>联合环境水务（苏州）有限公司</t>
    </r>
    <r>
      <rPr>
        <sz val="10"/>
        <rFont val="Times New Roman"/>
        <family val="1"/>
      </rPr>
      <t>2</t>
    </r>
    <r>
      <rPr>
        <sz val="10"/>
        <rFont val="宋体"/>
        <family val="3"/>
        <charset val="134"/>
      </rPr>
      <t>万吨</t>
    </r>
    <r>
      <rPr>
        <sz val="10"/>
        <rFont val="Times New Roman"/>
        <family val="1"/>
      </rPr>
      <t>/</t>
    </r>
    <r>
      <rPr>
        <sz val="10"/>
        <rFont val="宋体"/>
        <family val="3"/>
        <charset val="134"/>
      </rPr>
      <t>日污水处理升级改造工程</t>
    </r>
  </si>
  <si>
    <r>
      <rPr>
        <sz val="10"/>
        <rFont val="宋体"/>
        <family val="3"/>
        <charset val="134"/>
      </rPr>
      <t>联合环境水务（苏州）有限公司</t>
    </r>
    <r>
      <rPr>
        <sz val="10"/>
        <rFont val="Times New Roman"/>
        <family val="1"/>
      </rPr>
      <t>2</t>
    </r>
    <r>
      <rPr>
        <sz val="10"/>
        <rFont val="宋体"/>
        <family val="3"/>
        <charset val="134"/>
      </rPr>
      <t>万吨</t>
    </r>
    <r>
      <rPr>
        <sz val="10"/>
        <rFont val="Times New Roman"/>
        <family val="1"/>
      </rPr>
      <t>/</t>
    </r>
    <r>
      <rPr>
        <sz val="10"/>
        <rFont val="宋体"/>
        <family val="3"/>
        <charset val="134"/>
      </rPr>
      <t>日污水处理升级改造工程</t>
    </r>
    <phoneticPr fontId="1" type="noConversion"/>
  </si>
  <si>
    <r>
      <rPr>
        <sz val="10"/>
        <rFont val="宋体"/>
        <family val="3"/>
        <charset val="134"/>
      </rPr>
      <t>苏州</t>
    </r>
  </si>
  <si>
    <r>
      <rPr>
        <sz val="10"/>
        <rFont val="宋体"/>
        <family val="3"/>
        <charset val="134"/>
      </rPr>
      <t>吴江</t>
    </r>
  </si>
  <si>
    <r>
      <rPr>
        <sz val="10"/>
        <rFont val="宋体"/>
        <family val="3"/>
        <charset val="134"/>
      </rPr>
      <t>吴江区生态环境局</t>
    </r>
  </si>
  <si>
    <r>
      <rPr>
        <sz val="10"/>
        <rFont val="宋体"/>
        <family val="3"/>
        <charset val="134"/>
      </rPr>
      <t>联合环境水务（苏州）有限公司</t>
    </r>
  </si>
  <si>
    <r>
      <rPr>
        <sz val="10"/>
        <rFont val="宋体"/>
        <family val="3"/>
        <charset val="134"/>
      </rPr>
      <t>本项目实施</t>
    </r>
    <r>
      <rPr>
        <sz val="10"/>
        <rFont val="Times New Roman"/>
        <family val="1"/>
      </rPr>
      <t>2</t>
    </r>
    <r>
      <rPr>
        <sz val="10"/>
        <rFont val="宋体"/>
        <family val="3"/>
        <charset val="134"/>
      </rPr>
      <t>万吨</t>
    </r>
    <r>
      <rPr>
        <sz val="10"/>
        <rFont val="Times New Roman"/>
        <family val="1"/>
      </rPr>
      <t>/</t>
    </r>
    <r>
      <rPr>
        <sz val="10"/>
        <rFont val="宋体"/>
        <family val="3"/>
        <charset val="134"/>
      </rPr>
      <t>日污水处理升级改造工程。</t>
    </r>
    <r>
      <rPr>
        <sz val="10"/>
        <rFont val="Times New Roman"/>
        <family val="1"/>
      </rPr>
      <t>1.</t>
    </r>
    <r>
      <rPr>
        <sz val="10"/>
        <rFont val="宋体"/>
        <family val="3"/>
        <charset val="134"/>
      </rPr>
      <t>土地及资产收购；</t>
    </r>
    <r>
      <rPr>
        <sz val="10"/>
        <rFont val="Times New Roman"/>
        <family val="1"/>
      </rPr>
      <t>2.</t>
    </r>
    <r>
      <rPr>
        <sz val="10"/>
        <rFont val="宋体"/>
        <family val="3"/>
        <charset val="134"/>
      </rPr>
      <t>勘探、测绘和设计；</t>
    </r>
    <r>
      <rPr>
        <sz val="10"/>
        <rFont val="Times New Roman"/>
        <family val="1"/>
      </rPr>
      <t>3.</t>
    </r>
    <r>
      <rPr>
        <sz val="10"/>
        <rFont val="宋体"/>
        <family val="3"/>
        <charset val="134"/>
      </rPr>
      <t>桩基工程</t>
    </r>
    <r>
      <rPr>
        <sz val="10"/>
        <rFont val="Times New Roman"/>
        <family val="1"/>
      </rPr>
      <t>23947m</t>
    </r>
    <r>
      <rPr>
        <sz val="10"/>
        <rFont val="宋体"/>
        <family val="3"/>
        <charset val="134"/>
      </rPr>
      <t>；</t>
    </r>
    <r>
      <rPr>
        <sz val="10"/>
        <rFont val="Times New Roman"/>
        <family val="1"/>
      </rPr>
      <t xml:space="preserve"> 4.</t>
    </r>
    <r>
      <rPr>
        <sz val="10"/>
        <rFont val="宋体"/>
        <family val="3"/>
        <charset val="134"/>
      </rPr>
      <t>臭氧设备间</t>
    </r>
    <r>
      <rPr>
        <sz val="10"/>
        <rFont val="Times New Roman"/>
        <family val="1"/>
      </rPr>
      <t>299 m2</t>
    </r>
    <r>
      <rPr>
        <sz val="10"/>
        <rFont val="宋体"/>
        <family val="3"/>
        <charset val="134"/>
      </rPr>
      <t>；</t>
    </r>
    <r>
      <rPr>
        <sz val="10"/>
        <rFont val="Times New Roman"/>
        <family val="1"/>
      </rPr>
      <t xml:space="preserve"> 5.</t>
    </r>
    <r>
      <rPr>
        <sz val="10"/>
        <rFont val="宋体"/>
        <family val="3"/>
        <charset val="134"/>
      </rPr>
      <t>变电站</t>
    </r>
    <r>
      <rPr>
        <sz val="10"/>
        <rFont val="Times New Roman"/>
        <family val="1"/>
      </rPr>
      <t>275m2</t>
    </r>
    <r>
      <rPr>
        <sz val="10"/>
        <rFont val="宋体"/>
        <family val="3"/>
        <charset val="134"/>
      </rPr>
      <t>；</t>
    </r>
    <r>
      <rPr>
        <sz val="10"/>
        <rFont val="Times New Roman"/>
        <family val="1"/>
      </rPr>
      <t xml:space="preserve">6.MBR </t>
    </r>
    <r>
      <rPr>
        <sz val="10"/>
        <rFont val="宋体"/>
        <family val="3"/>
        <charset val="134"/>
      </rPr>
      <t>膜池设备间</t>
    </r>
    <r>
      <rPr>
        <sz val="10"/>
        <rFont val="Times New Roman"/>
        <family val="1"/>
      </rPr>
      <t>425 m2</t>
    </r>
    <r>
      <rPr>
        <sz val="10"/>
        <rFont val="宋体"/>
        <family val="3"/>
        <charset val="134"/>
      </rPr>
      <t>；</t>
    </r>
    <r>
      <rPr>
        <sz val="10"/>
        <rFont val="Times New Roman"/>
        <family val="1"/>
      </rPr>
      <t>7.</t>
    </r>
    <r>
      <rPr>
        <sz val="10"/>
        <rFont val="宋体"/>
        <family val="3"/>
        <charset val="134"/>
      </rPr>
      <t>加药间</t>
    </r>
    <r>
      <rPr>
        <sz val="10"/>
        <rFont val="Times New Roman"/>
        <family val="1"/>
      </rPr>
      <t>175 m2</t>
    </r>
    <r>
      <rPr>
        <sz val="10"/>
        <rFont val="宋体"/>
        <family val="3"/>
        <charset val="134"/>
      </rPr>
      <t>；</t>
    </r>
    <r>
      <rPr>
        <sz val="10"/>
        <rFont val="Times New Roman"/>
        <family val="1"/>
      </rPr>
      <t>8.</t>
    </r>
    <r>
      <rPr>
        <sz val="10"/>
        <rFont val="宋体"/>
        <family val="3"/>
        <charset val="134"/>
      </rPr>
      <t>水解酸化及</t>
    </r>
    <r>
      <rPr>
        <sz val="10"/>
        <rFont val="Times New Roman"/>
        <family val="1"/>
      </rPr>
      <t>A/O</t>
    </r>
    <r>
      <rPr>
        <sz val="10"/>
        <rFont val="宋体"/>
        <family val="3"/>
        <charset val="134"/>
      </rPr>
      <t>池</t>
    </r>
    <r>
      <rPr>
        <sz val="10"/>
        <rFont val="Times New Roman"/>
        <family val="1"/>
      </rPr>
      <t>16480m3</t>
    </r>
    <r>
      <rPr>
        <sz val="10"/>
        <rFont val="宋体"/>
        <family val="3"/>
        <charset val="134"/>
      </rPr>
      <t>；</t>
    </r>
    <r>
      <rPr>
        <sz val="10"/>
        <rFont val="Times New Roman"/>
        <family val="1"/>
      </rPr>
      <t>9.</t>
    </r>
    <r>
      <rPr>
        <sz val="10"/>
        <rFont val="宋体"/>
        <family val="3"/>
        <charset val="134"/>
      </rPr>
      <t>臭氧接触池</t>
    </r>
    <r>
      <rPr>
        <sz val="10"/>
        <rFont val="Times New Roman"/>
        <family val="1"/>
      </rPr>
      <t>1760m3</t>
    </r>
    <r>
      <rPr>
        <sz val="10"/>
        <rFont val="宋体"/>
        <family val="3"/>
        <charset val="134"/>
      </rPr>
      <t>；</t>
    </r>
    <r>
      <rPr>
        <sz val="10"/>
        <rFont val="Times New Roman"/>
        <family val="1"/>
      </rPr>
      <t xml:space="preserve"> 10.</t>
    </r>
    <r>
      <rPr>
        <sz val="10"/>
        <rFont val="宋体"/>
        <family val="3"/>
        <charset val="134"/>
      </rPr>
      <t>混凝沉淀池</t>
    </r>
    <r>
      <rPr>
        <sz val="10"/>
        <rFont val="Times New Roman"/>
        <family val="1"/>
      </rPr>
      <t>2140m3</t>
    </r>
    <r>
      <rPr>
        <sz val="10"/>
        <rFont val="宋体"/>
        <family val="3"/>
        <charset val="134"/>
      </rPr>
      <t>；</t>
    </r>
    <r>
      <rPr>
        <sz val="10"/>
        <rFont val="Times New Roman"/>
        <family val="1"/>
      </rPr>
      <t>11.MBR</t>
    </r>
    <r>
      <rPr>
        <sz val="10"/>
        <rFont val="宋体"/>
        <family val="3"/>
        <charset val="134"/>
      </rPr>
      <t>膜池</t>
    </r>
    <r>
      <rPr>
        <sz val="10"/>
        <rFont val="Times New Roman"/>
        <family val="1"/>
      </rPr>
      <t>1787 m3</t>
    </r>
    <r>
      <rPr>
        <sz val="10"/>
        <rFont val="宋体"/>
        <family val="3"/>
        <charset val="134"/>
      </rPr>
      <t>；</t>
    </r>
    <r>
      <rPr>
        <sz val="10"/>
        <rFont val="Times New Roman"/>
        <family val="1"/>
      </rPr>
      <t>12.</t>
    </r>
    <r>
      <rPr>
        <sz val="10"/>
        <rFont val="宋体"/>
        <family val="3"/>
        <charset val="134"/>
      </rPr>
      <t>臭氧发生器</t>
    </r>
    <r>
      <rPr>
        <sz val="10"/>
        <rFont val="Times New Roman"/>
        <family val="1"/>
      </rPr>
      <t>3</t>
    </r>
    <r>
      <rPr>
        <sz val="10"/>
        <rFont val="宋体"/>
        <family val="3"/>
        <charset val="134"/>
      </rPr>
      <t>套；</t>
    </r>
    <r>
      <rPr>
        <sz val="10"/>
        <rFont val="Times New Roman"/>
        <family val="1"/>
      </rPr>
      <t>13.</t>
    </r>
    <r>
      <rPr>
        <sz val="10"/>
        <rFont val="宋体"/>
        <family val="3"/>
        <charset val="134"/>
      </rPr>
      <t>曝气器</t>
    </r>
    <r>
      <rPr>
        <sz val="10"/>
        <rFont val="Times New Roman"/>
        <family val="1"/>
      </rPr>
      <t>2381</t>
    </r>
    <r>
      <rPr>
        <sz val="10"/>
        <rFont val="宋体"/>
        <family val="3"/>
        <charset val="134"/>
      </rPr>
      <t>套；</t>
    </r>
    <r>
      <rPr>
        <sz val="10"/>
        <rFont val="Times New Roman"/>
        <family val="1"/>
      </rPr>
      <t>14.</t>
    </r>
    <r>
      <rPr>
        <sz val="10"/>
        <rFont val="宋体"/>
        <family val="3"/>
        <charset val="134"/>
      </rPr>
      <t>鼓风机</t>
    </r>
    <r>
      <rPr>
        <sz val="10"/>
        <rFont val="Times New Roman"/>
        <family val="1"/>
      </rPr>
      <t>6</t>
    </r>
    <r>
      <rPr>
        <sz val="10"/>
        <rFont val="宋体"/>
        <family val="3"/>
        <charset val="134"/>
      </rPr>
      <t>台；</t>
    </r>
    <r>
      <rPr>
        <sz val="10"/>
        <rFont val="Times New Roman"/>
        <family val="1"/>
      </rPr>
      <t>15.</t>
    </r>
    <r>
      <rPr>
        <sz val="10"/>
        <rFont val="宋体"/>
        <family val="3"/>
        <charset val="134"/>
      </rPr>
      <t>刮泥机</t>
    </r>
    <r>
      <rPr>
        <sz val="10"/>
        <rFont val="Times New Roman"/>
        <family val="1"/>
      </rPr>
      <t>2</t>
    </r>
    <r>
      <rPr>
        <sz val="10"/>
        <rFont val="宋体"/>
        <family val="3"/>
        <charset val="134"/>
      </rPr>
      <t>套；</t>
    </r>
    <r>
      <rPr>
        <sz val="10"/>
        <rFont val="Times New Roman"/>
        <family val="1"/>
      </rPr>
      <t>16.</t>
    </r>
    <r>
      <rPr>
        <sz val="10"/>
        <rFont val="宋体"/>
        <family val="3"/>
        <charset val="134"/>
      </rPr>
      <t>安装工程；</t>
    </r>
    <r>
      <rPr>
        <sz val="10"/>
        <rFont val="Times New Roman"/>
        <family val="1"/>
      </rPr>
      <t>17..</t>
    </r>
    <r>
      <rPr>
        <sz val="10"/>
        <rFont val="宋体"/>
        <family val="3"/>
        <charset val="134"/>
      </rPr>
      <t>联动调试；</t>
    </r>
    <r>
      <rPr>
        <sz val="10"/>
        <rFont val="Times New Roman"/>
        <family val="1"/>
      </rPr>
      <t>18.</t>
    </r>
    <r>
      <rPr>
        <sz val="10"/>
        <rFont val="宋体"/>
        <family val="3"/>
        <charset val="134"/>
      </rPr>
      <t>试生产。</t>
    </r>
    <phoneticPr fontId="2" type="noConversion"/>
  </si>
  <si>
    <r>
      <rPr>
        <sz val="10"/>
        <rFont val="宋体"/>
        <family val="3"/>
        <charset val="134"/>
      </rPr>
      <t>在建</t>
    </r>
  </si>
  <si>
    <r>
      <t>2</t>
    </r>
    <r>
      <rPr>
        <sz val="10"/>
        <rFont val="宋体"/>
        <family val="3"/>
        <charset val="134"/>
      </rPr>
      <t>万吨</t>
    </r>
    <r>
      <rPr>
        <sz val="10"/>
        <rFont val="Times New Roman"/>
        <family val="1"/>
      </rPr>
      <t>/</t>
    </r>
    <r>
      <rPr>
        <sz val="10"/>
        <rFont val="宋体"/>
        <family val="3"/>
        <charset val="134"/>
      </rPr>
      <t>日工业污水处理升级改造工程</t>
    </r>
    <phoneticPr fontId="2" type="noConversion"/>
  </si>
  <si>
    <r>
      <rPr>
        <sz val="10"/>
        <rFont val="宋体"/>
        <family val="3"/>
        <charset val="134"/>
      </rPr>
      <t>在建，施工合同、采购合同、付款发票、监理月报</t>
    </r>
    <phoneticPr fontId="2" type="noConversion"/>
  </si>
  <si>
    <r>
      <rPr>
        <sz val="10"/>
        <rFont val="宋体"/>
        <family val="3"/>
        <charset val="134"/>
      </rPr>
      <t>备案、规划许可、环评批复、节能审查、不动产权证、施工许可</t>
    </r>
    <phoneticPr fontId="1" type="noConversion"/>
  </si>
  <si>
    <r>
      <rPr>
        <sz val="10"/>
        <rFont val="宋体"/>
        <family val="3"/>
        <charset val="134"/>
      </rPr>
      <t>中国市政工程华北设计研究总院（甲级）</t>
    </r>
    <phoneticPr fontId="2" type="noConversion"/>
  </si>
  <si>
    <r>
      <rPr>
        <sz val="10"/>
        <rFont val="宋体"/>
        <family val="3"/>
        <charset val="134"/>
      </rPr>
      <t>在建，中标通知书、勘察合同、施工合同、监理合同、付款发票、监理月报</t>
    </r>
    <phoneticPr fontId="2" type="noConversion"/>
  </si>
  <si>
    <r>
      <rPr>
        <b/>
        <sz val="10"/>
        <rFont val="宋体"/>
        <family val="3"/>
        <charset val="134"/>
      </rPr>
      <t>三</t>
    </r>
    <phoneticPr fontId="1" type="noConversion"/>
  </si>
  <si>
    <r>
      <rPr>
        <b/>
        <sz val="10"/>
        <rFont val="宋体"/>
        <family val="3"/>
        <charset val="134"/>
      </rPr>
      <t>城乡生活污染治理</t>
    </r>
    <phoneticPr fontId="1" type="noConversion"/>
  </si>
  <si>
    <r>
      <rPr>
        <sz val="10"/>
        <rFont val="宋体"/>
        <family val="3"/>
        <charset val="134"/>
      </rPr>
      <t>城镇污水处理厂新（改、扩）建项目</t>
    </r>
    <phoneticPr fontId="1" type="noConversion"/>
  </si>
  <si>
    <r>
      <rPr>
        <sz val="10"/>
        <rFont val="宋体"/>
        <family val="3"/>
        <charset val="134"/>
      </rPr>
      <t>（</t>
    </r>
    <r>
      <rPr>
        <sz val="10"/>
        <rFont val="Times New Roman"/>
        <family val="1"/>
      </rPr>
      <t>7</t>
    </r>
    <r>
      <rPr>
        <sz val="10"/>
        <rFont val="宋体"/>
        <family val="3"/>
        <charset val="134"/>
      </rPr>
      <t>）</t>
    </r>
    <phoneticPr fontId="1" type="noConversion"/>
  </si>
  <si>
    <r>
      <rPr>
        <sz val="10"/>
        <rFont val="宋体"/>
        <family val="3"/>
        <charset val="134"/>
      </rPr>
      <t>苏州新区污水处理厂迁建和综合改造工程</t>
    </r>
    <phoneticPr fontId="1" type="noConversion"/>
  </si>
  <si>
    <r>
      <rPr>
        <sz val="10"/>
        <rFont val="宋体"/>
        <family val="3"/>
        <charset val="134"/>
      </rPr>
      <t>高新区</t>
    </r>
    <phoneticPr fontId="1" type="noConversion"/>
  </si>
  <si>
    <r>
      <rPr>
        <sz val="10"/>
        <rFont val="宋体"/>
        <family val="3"/>
        <charset val="134"/>
      </rPr>
      <t>苏州高新区城乡发展局</t>
    </r>
    <phoneticPr fontId="1" type="noConversion"/>
  </si>
  <si>
    <r>
      <rPr>
        <sz val="10"/>
        <rFont val="宋体"/>
        <family val="3"/>
        <charset val="134"/>
      </rPr>
      <t>苏州高新污水处理有限公司</t>
    </r>
    <phoneticPr fontId="1" type="noConversion"/>
  </si>
  <si>
    <r>
      <rPr>
        <sz val="10"/>
        <rFont val="宋体"/>
        <family val="3"/>
        <charset val="134"/>
      </rPr>
      <t>新建一座规模</t>
    </r>
    <r>
      <rPr>
        <sz val="10"/>
        <rFont val="Times New Roman"/>
        <family val="1"/>
      </rPr>
      <t>8</t>
    </r>
    <r>
      <rPr>
        <sz val="10"/>
        <rFont val="宋体"/>
        <family val="3"/>
        <charset val="134"/>
      </rPr>
      <t>万</t>
    </r>
    <r>
      <rPr>
        <sz val="10"/>
        <rFont val="Times New Roman"/>
        <family val="1"/>
      </rPr>
      <t>m3/d</t>
    </r>
    <r>
      <rPr>
        <sz val="10"/>
        <rFont val="宋体"/>
        <family val="3"/>
        <charset val="134"/>
      </rPr>
      <t>（土建规模</t>
    </r>
    <r>
      <rPr>
        <sz val="10"/>
        <rFont val="Times New Roman"/>
        <family val="1"/>
      </rPr>
      <t>10</t>
    </r>
    <r>
      <rPr>
        <sz val="10"/>
        <rFont val="宋体"/>
        <family val="3"/>
        <charset val="134"/>
      </rPr>
      <t>万</t>
    </r>
    <r>
      <rPr>
        <sz val="10"/>
        <rFont val="Times New Roman"/>
        <family val="1"/>
      </rPr>
      <t>m3/d</t>
    </r>
    <r>
      <rPr>
        <sz val="10"/>
        <rFont val="宋体"/>
        <family val="3"/>
        <charset val="134"/>
      </rPr>
      <t>）全地下污水处理厂（出水达一级</t>
    </r>
    <r>
      <rPr>
        <sz val="10"/>
        <rFont val="Times New Roman"/>
        <family val="1"/>
      </rPr>
      <t>A</t>
    </r>
    <r>
      <rPr>
        <sz val="10"/>
        <rFont val="宋体"/>
        <family val="3"/>
        <charset val="134"/>
      </rPr>
      <t>标准），及建筑面积为</t>
    </r>
    <r>
      <rPr>
        <sz val="10"/>
        <rFont val="Times New Roman"/>
        <family val="1"/>
      </rPr>
      <t>5290</t>
    </r>
    <r>
      <rPr>
        <sz val="10"/>
        <rFont val="宋体"/>
        <family val="3"/>
        <charset val="134"/>
      </rPr>
      <t>平方米的配套技术业务用房一座；对原污水厂进厂管、中水管等进行综合改造利用。污泥经脱水后外运处置。</t>
    </r>
    <phoneticPr fontId="1" type="noConversion"/>
  </si>
  <si>
    <r>
      <rPr>
        <sz val="10"/>
        <rFont val="宋体"/>
        <family val="3"/>
        <charset val="134"/>
      </rPr>
      <t>在建</t>
    </r>
    <r>
      <rPr>
        <sz val="10"/>
        <rFont val="Times New Roman"/>
        <family val="1"/>
      </rPr>
      <t xml:space="preserve"> </t>
    </r>
    <phoneticPr fontId="1" type="noConversion"/>
  </si>
  <si>
    <r>
      <rPr>
        <sz val="10"/>
        <rFont val="宋体"/>
        <family val="3"/>
        <charset val="134"/>
      </rPr>
      <t>在建，中标通知书、施工合同、监理合同、设计合同、工程款支付证书、收据</t>
    </r>
    <phoneticPr fontId="2" type="noConversion"/>
  </si>
  <si>
    <r>
      <rPr>
        <sz val="10"/>
        <rFont val="宋体"/>
        <family val="3"/>
        <charset val="134"/>
      </rPr>
      <t>三个章及签字，缺主管部门盖章</t>
    </r>
    <phoneticPr fontId="1" type="noConversion"/>
  </si>
  <si>
    <r>
      <rPr>
        <sz val="10"/>
        <rFont val="宋体"/>
        <family val="3"/>
        <charset val="134"/>
      </rPr>
      <t>可研批复、可研变更批复、选址意见、规划许可、用地批复、环评批复、施工许可</t>
    </r>
    <phoneticPr fontId="1" type="noConversion"/>
  </si>
  <si>
    <r>
      <rPr>
        <sz val="10"/>
        <rFont val="宋体"/>
        <family val="3"/>
        <charset val="134"/>
      </rPr>
      <t>同济大学建筑设计研究院（甲级）</t>
    </r>
    <phoneticPr fontId="2" type="noConversion"/>
  </si>
  <si>
    <r>
      <rPr>
        <sz val="10"/>
        <rFont val="宋体"/>
        <family val="3"/>
        <charset val="134"/>
      </rPr>
      <t>（</t>
    </r>
    <r>
      <rPr>
        <sz val="10"/>
        <rFont val="Times New Roman"/>
        <family val="1"/>
      </rPr>
      <t>8</t>
    </r>
    <r>
      <rPr>
        <sz val="10"/>
        <rFont val="宋体"/>
        <family val="3"/>
        <charset val="134"/>
      </rPr>
      <t>）</t>
    </r>
    <phoneticPr fontId="1" type="noConversion"/>
  </si>
  <si>
    <r>
      <rPr>
        <sz val="10"/>
        <rFont val="宋体"/>
        <family val="3"/>
        <charset val="134"/>
      </rPr>
      <t>在建，中标通知书、施工合同、监理月报</t>
    </r>
    <phoneticPr fontId="2" type="noConversion"/>
  </si>
  <si>
    <r>
      <rPr>
        <sz val="10"/>
        <rFont val="宋体"/>
        <family val="3"/>
        <charset val="134"/>
      </rPr>
      <t>营业执照、自筹资金情况说明、申报材料真实性说明</t>
    </r>
    <phoneticPr fontId="2" type="noConversion"/>
  </si>
  <si>
    <r>
      <rPr>
        <sz val="10"/>
        <rFont val="宋体"/>
        <family val="3"/>
        <charset val="134"/>
      </rPr>
      <t>齐全</t>
    </r>
    <phoneticPr fontId="2" type="noConversion"/>
  </si>
  <si>
    <r>
      <rPr>
        <sz val="10"/>
        <rFont val="宋体"/>
        <family val="3"/>
        <charset val="134"/>
      </rPr>
      <t>有，</t>
    </r>
    <r>
      <rPr>
        <sz val="10"/>
        <rFont val="Times New Roman"/>
        <family val="1"/>
      </rPr>
      <t>2017</t>
    </r>
    <r>
      <rPr>
        <sz val="10"/>
        <rFont val="宋体"/>
        <family val="3"/>
        <charset val="134"/>
      </rPr>
      <t>年补助过</t>
    </r>
    <r>
      <rPr>
        <sz val="10"/>
        <rFont val="Times New Roman"/>
        <family val="1"/>
      </rPr>
      <t>3890</t>
    </r>
    <r>
      <rPr>
        <sz val="10"/>
        <rFont val="宋体"/>
        <family val="3"/>
        <charset val="134"/>
      </rPr>
      <t>万元</t>
    </r>
    <phoneticPr fontId="2" type="noConversion"/>
  </si>
  <si>
    <r>
      <rPr>
        <sz val="10"/>
        <rFont val="宋体"/>
        <family val="3"/>
        <charset val="134"/>
      </rPr>
      <t>项目核准批复、选址意见书、不动产权证、环保审批意见、选址意见书、土地证</t>
    </r>
    <phoneticPr fontId="2" type="noConversion"/>
  </si>
  <si>
    <r>
      <rPr>
        <sz val="10"/>
        <rFont val="宋体"/>
        <family val="3"/>
        <charset val="134"/>
      </rPr>
      <t>可研</t>
    </r>
    <phoneticPr fontId="2" type="noConversion"/>
  </si>
  <si>
    <r>
      <rPr>
        <sz val="10"/>
        <rFont val="宋体"/>
        <family val="3"/>
        <charset val="134"/>
      </rPr>
      <t>上海市政工程设计研究总院集团有限公司</t>
    </r>
    <phoneticPr fontId="2" type="noConversion"/>
  </si>
  <si>
    <r>
      <rPr>
        <sz val="10"/>
        <rFont val="宋体"/>
        <family val="3"/>
        <charset val="134"/>
      </rPr>
      <t>（</t>
    </r>
    <r>
      <rPr>
        <sz val="10"/>
        <rFont val="Times New Roman"/>
        <family val="1"/>
      </rPr>
      <t>9</t>
    </r>
    <r>
      <rPr>
        <sz val="10"/>
        <rFont val="宋体"/>
        <family val="3"/>
        <charset val="134"/>
      </rPr>
      <t>）</t>
    </r>
    <phoneticPr fontId="1" type="noConversion"/>
  </si>
  <si>
    <r>
      <rPr>
        <sz val="10"/>
        <rFont val="宋体"/>
        <family val="3"/>
        <charset val="134"/>
      </rPr>
      <t>营业执照、配套资金情况说明、申报材料真实性说明</t>
    </r>
    <phoneticPr fontId="2" type="noConversion"/>
  </si>
  <si>
    <r>
      <rPr>
        <sz val="10"/>
        <rFont val="宋体"/>
        <family val="3"/>
        <charset val="134"/>
      </rPr>
      <t>齐全</t>
    </r>
    <phoneticPr fontId="2" type="noConversion"/>
  </si>
  <si>
    <r>
      <rPr>
        <sz val="10"/>
        <rFont val="宋体"/>
        <family val="3"/>
        <charset val="134"/>
      </rPr>
      <t>有</t>
    </r>
    <phoneticPr fontId="2" type="noConversion"/>
  </si>
  <si>
    <r>
      <rPr>
        <sz val="10"/>
        <rFont val="宋体"/>
        <family val="3"/>
        <charset val="134"/>
      </rPr>
      <t>项目建议书批复、可研批复、初步设计批复、环评批复、选址意见书、用地批复、节能审查意见</t>
    </r>
    <phoneticPr fontId="2" type="noConversion"/>
  </si>
  <si>
    <r>
      <rPr>
        <sz val="10"/>
        <rFont val="宋体"/>
        <family val="3"/>
        <charset val="134"/>
      </rPr>
      <t>资金申请报告</t>
    </r>
    <phoneticPr fontId="2" type="noConversion"/>
  </si>
  <si>
    <r>
      <rPr>
        <sz val="10"/>
        <rFont val="宋体"/>
        <family val="3"/>
        <charset val="134"/>
      </rPr>
      <t>无</t>
    </r>
    <phoneticPr fontId="2" type="noConversion"/>
  </si>
  <si>
    <r>
      <rPr>
        <sz val="10"/>
        <rFont val="宋体"/>
        <family val="3"/>
        <charset val="134"/>
      </rPr>
      <t>补充资料</t>
    </r>
    <phoneticPr fontId="1" type="noConversion"/>
  </si>
  <si>
    <r>
      <rPr>
        <sz val="10"/>
        <rFont val="宋体"/>
        <family val="3"/>
        <charset val="134"/>
      </rPr>
      <t>项目扩建</t>
    </r>
    <r>
      <rPr>
        <sz val="10"/>
        <rFont val="Times New Roman"/>
        <family val="1"/>
      </rPr>
      <t>6</t>
    </r>
    <r>
      <rPr>
        <sz val="10"/>
        <rFont val="宋体"/>
        <family val="3"/>
        <charset val="134"/>
      </rPr>
      <t>万吨，但是一期高效沉淀池、出水泵房、鼓风机房及脱水机房需要拆除重建，按</t>
    </r>
    <r>
      <rPr>
        <sz val="10"/>
        <rFont val="Times New Roman"/>
        <family val="1"/>
      </rPr>
      <t>8</t>
    </r>
    <r>
      <rPr>
        <sz val="10"/>
        <rFont val="宋体"/>
        <family val="3"/>
        <charset val="134"/>
      </rPr>
      <t>万吨来设计的。因此，需要进行投资的拆分。概算投资</t>
    </r>
    <r>
      <rPr>
        <sz val="10"/>
        <rFont val="Times New Roman"/>
        <family val="1"/>
      </rPr>
      <t>39532.89</t>
    </r>
    <r>
      <rPr>
        <sz val="10"/>
        <rFont val="宋体"/>
        <family val="3"/>
        <charset val="134"/>
      </rPr>
      <t>万元（</t>
    </r>
    <r>
      <rPr>
        <sz val="10"/>
        <rFont val="Times New Roman"/>
        <family val="1"/>
      </rPr>
      <t>6</t>
    </r>
    <r>
      <rPr>
        <sz val="10"/>
        <rFont val="宋体"/>
        <family val="3"/>
        <charset val="134"/>
      </rPr>
      <t>万吨扩建</t>
    </r>
    <r>
      <rPr>
        <sz val="10"/>
        <rFont val="Times New Roman"/>
        <family val="1"/>
      </rPr>
      <t>+</t>
    </r>
    <r>
      <rPr>
        <sz val="10"/>
        <rFont val="宋体"/>
        <family val="3"/>
        <charset val="134"/>
      </rPr>
      <t>部分一期拆除重建）</t>
    </r>
    <phoneticPr fontId="1" type="noConversion"/>
  </si>
  <si>
    <r>
      <rPr>
        <sz val="10"/>
        <rFont val="宋体"/>
        <family val="3"/>
        <charset val="134"/>
      </rPr>
      <t>（</t>
    </r>
    <r>
      <rPr>
        <sz val="10"/>
        <rFont val="Times New Roman"/>
        <family val="1"/>
      </rPr>
      <t>10</t>
    </r>
    <r>
      <rPr>
        <sz val="10"/>
        <rFont val="宋体"/>
        <family val="3"/>
        <charset val="134"/>
      </rPr>
      <t>）</t>
    </r>
    <phoneticPr fontId="1" type="noConversion"/>
  </si>
  <si>
    <r>
      <rPr>
        <sz val="10"/>
        <rFont val="宋体"/>
        <family val="3"/>
        <charset val="134"/>
      </rPr>
      <t>（</t>
    </r>
    <r>
      <rPr>
        <sz val="10"/>
        <rFont val="Times New Roman"/>
        <family val="1"/>
      </rPr>
      <t>11</t>
    </r>
    <r>
      <rPr>
        <sz val="10"/>
        <rFont val="宋体"/>
        <family val="3"/>
        <charset val="134"/>
      </rPr>
      <t>）</t>
    </r>
    <phoneticPr fontId="1" type="noConversion"/>
  </si>
  <si>
    <r>
      <rPr>
        <sz val="10"/>
        <rFont val="宋体"/>
        <family val="3"/>
        <charset val="134"/>
      </rPr>
      <t>营业执照、配套资金情况说明、申报材料真实性说明</t>
    </r>
    <phoneticPr fontId="2" type="noConversion"/>
  </si>
  <si>
    <r>
      <rPr>
        <sz val="10"/>
        <rFont val="宋体"/>
        <family val="3"/>
        <charset val="134"/>
      </rPr>
      <t>项目建议书批复、可研批复、初步设计批复、环评批复、选址意见书</t>
    </r>
    <phoneticPr fontId="2" type="noConversion"/>
  </si>
  <si>
    <r>
      <rPr>
        <sz val="10"/>
        <rFont val="宋体"/>
        <family val="3"/>
        <charset val="134"/>
      </rPr>
      <t>资金申请报告</t>
    </r>
    <phoneticPr fontId="2" type="noConversion"/>
  </si>
  <si>
    <r>
      <rPr>
        <sz val="10"/>
        <rFont val="宋体"/>
        <family val="3"/>
        <charset val="134"/>
      </rPr>
      <t>苏州苏咨工程项目咨询有限公司</t>
    </r>
    <phoneticPr fontId="2" type="noConversion"/>
  </si>
  <si>
    <r>
      <rPr>
        <sz val="10"/>
        <rFont val="宋体"/>
        <family val="3"/>
        <charset val="134"/>
      </rPr>
      <t>（</t>
    </r>
    <r>
      <rPr>
        <sz val="10"/>
        <rFont val="Times New Roman"/>
        <family val="1"/>
      </rPr>
      <t>12</t>
    </r>
    <r>
      <rPr>
        <sz val="10"/>
        <rFont val="宋体"/>
        <family val="3"/>
        <charset val="134"/>
      </rPr>
      <t>）</t>
    </r>
    <phoneticPr fontId="1" type="noConversion"/>
  </si>
  <si>
    <r>
      <rPr>
        <sz val="10"/>
        <rFont val="宋体"/>
        <family val="3"/>
        <charset val="134"/>
      </rPr>
      <t>项目建议书批复、可研批复、初步设计批复、环评批复、选址意见书、</t>
    </r>
    <phoneticPr fontId="2" type="noConversion"/>
  </si>
  <si>
    <r>
      <rPr>
        <sz val="10"/>
        <rFont val="宋体"/>
        <family val="3"/>
        <charset val="134"/>
      </rPr>
      <t>（</t>
    </r>
    <r>
      <rPr>
        <sz val="10"/>
        <rFont val="Times New Roman"/>
        <family val="1"/>
      </rPr>
      <t>13</t>
    </r>
    <r>
      <rPr>
        <sz val="10"/>
        <rFont val="宋体"/>
        <family val="3"/>
        <charset val="134"/>
      </rPr>
      <t>）</t>
    </r>
    <phoneticPr fontId="1" type="noConversion"/>
  </si>
  <si>
    <r>
      <rPr>
        <sz val="10"/>
        <rFont val="宋体"/>
        <family val="3"/>
        <charset val="134"/>
      </rPr>
      <t>城镇污水处理厂提标改造工程</t>
    </r>
    <phoneticPr fontId="1" type="noConversion"/>
  </si>
  <si>
    <r>
      <rPr>
        <sz val="10"/>
        <rFont val="宋体"/>
        <family val="3"/>
        <charset val="134"/>
      </rPr>
      <t>吴中区水务局</t>
    </r>
    <phoneticPr fontId="2" type="noConversion"/>
  </si>
  <si>
    <r>
      <rPr>
        <sz val="10"/>
        <rFont val="宋体"/>
        <family val="3"/>
        <charset val="134"/>
      </rPr>
      <t>苏州吴中金庭污水处理有限公司</t>
    </r>
    <phoneticPr fontId="2" type="noConversion"/>
  </si>
  <si>
    <r>
      <rPr>
        <sz val="10"/>
        <rFont val="宋体"/>
        <family val="3"/>
        <charset val="134"/>
      </rPr>
      <t>项目建议书批复、可研批复、初步设计批复、环评批复、用地说明</t>
    </r>
    <phoneticPr fontId="2" type="noConversion"/>
  </si>
  <si>
    <r>
      <rPr>
        <sz val="10"/>
        <rFont val="宋体"/>
        <family val="3"/>
        <charset val="134"/>
      </rPr>
      <t>苏州科技大学设计研究院有限公司</t>
    </r>
    <phoneticPr fontId="2" type="noConversion"/>
  </si>
  <si>
    <r>
      <rPr>
        <sz val="10"/>
        <rFont val="宋体"/>
        <family val="3"/>
        <charset val="134"/>
      </rPr>
      <t>省实施方案修编、目标责任书</t>
    </r>
    <phoneticPr fontId="1" type="noConversion"/>
  </si>
  <si>
    <r>
      <rPr>
        <sz val="10"/>
        <rFont val="宋体"/>
        <family val="3"/>
        <charset val="134"/>
      </rPr>
      <t>城镇污水处理厂配套管网建设及修复改造工程</t>
    </r>
    <phoneticPr fontId="1" type="noConversion"/>
  </si>
  <si>
    <r>
      <rPr>
        <sz val="10"/>
        <rFont val="宋体"/>
        <family val="3"/>
        <charset val="134"/>
      </rPr>
      <t>雨污分流排水达标区建设工程</t>
    </r>
    <phoneticPr fontId="1" type="noConversion"/>
  </si>
  <si>
    <r>
      <rPr>
        <sz val="10"/>
        <rFont val="宋体"/>
        <family val="3"/>
        <charset val="134"/>
      </rPr>
      <t>铺设雨污水管网总长</t>
    </r>
    <r>
      <rPr>
        <sz val="10"/>
        <rFont val="Times New Roman"/>
        <family val="1"/>
      </rPr>
      <t>44155.91</t>
    </r>
    <r>
      <rPr>
        <sz val="10"/>
        <rFont val="宋体"/>
        <family val="3"/>
        <charset val="134"/>
      </rPr>
      <t>米，其中雨水管网</t>
    </r>
    <r>
      <rPr>
        <sz val="10"/>
        <rFont val="Times New Roman"/>
        <family val="1"/>
      </rPr>
      <t>9977.03</t>
    </r>
    <r>
      <rPr>
        <sz val="10"/>
        <rFont val="宋体"/>
        <family val="3"/>
        <charset val="134"/>
      </rPr>
      <t>米，污水管网</t>
    </r>
    <r>
      <rPr>
        <sz val="10"/>
        <rFont val="Times New Roman"/>
        <family val="1"/>
      </rPr>
      <t>34178.88</t>
    </r>
    <r>
      <rPr>
        <sz val="10"/>
        <rFont val="宋体"/>
        <family val="3"/>
        <charset val="134"/>
      </rPr>
      <t>米。主要建设内容包括雨污水管网铺设、道路及绿化恢复等。</t>
    </r>
    <phoneticPr fontId="2" type="noConversion"/>
  </si>
  <si>
    <r>
      <rPr>
        <sz val="10"/>
        <rFont val="宋体"/>
        <family val="3"/>
        <charset val="134"/>
      </rPr>
      <t>营业执照、配套资金证明、真实性声明</t>
    </r>
    <phoneticPr fontId="2" type="noConversion"/>
  </si>
  <si>
    <r>
      <rPr>
        <sz val="10"/>
        <rFont val="宋体"/>
        <family val="3"/>
        <charset val="134"/>
      </rPr>
      <t>苏州市吴江区水务局</t>
    </r>
    <phoneticPr fontId="2" type="noConversion"/>
  </si>
  <si>
    <r>
      <rPr>
        <sz val="10"/>
        <rFont val="宋体"/>
        <family val="3"/>
        <charset val="134"/>
      </rPr>
      <t>苏州汾湖市政养护有限公司</t>
    </r>
    <phoneticPr fontId="2" type="noConversion"/>
  </si>
  <si>
    <r>
      <rPr>
        <sz val="10"/>
        <rFont val="宋体"/>
        <family val="3"/>
        <charset val="134"/>
      </rPr>
      <t>建议书批复、可研批复、选址意见、规划许可、环评批复</t>
    </r>
    <phoneticPr fontId="2" type="noConversion"/>
  </si>
  <si>
    <r>
      <rPr>
        <sz val="10"/>
        <rFont val="宋体"/>
        <family val="3"/>
        <charset val="134"/>
      </rPr>
      <t>单位自行编制</t>
    </r>
    <phoneticPr fontId="2" type="noConversion"/>
  </si>
  <si>
    <r>
      <t>1</t>
    </r>
    <r>
      <rPr>
        <sz val="10"/>
        <rFont val="宋体"/>
        <family val="3"/>
        <charset val="134"/>
      </rPr>
      <t>、明确符合范围小区的具体建设时间；</t>
    </r>
    <phoneticPr fontId="2" type="noConversion"/>
  </si>
  <si>
    <r>
      <t>1</t>
    </r>
    <r>
      <rPr>
        <sz val="10"/>
        <rFont val="宋体"/>
        <family val="3"/>
        <charset val="134"/>
      </rPr>
      <t>、明确下半年预计支出费用的支撑材料</t>
    </r>
    <phoneticPr fontId="2" type="noConversion"/>
  </si>
  <si>
    <r>
      <rPr>
        <sz val="10"/>
        <rFont val="宋体"/>
        <family val="3"/>
        <charset val="134"/>
      </rPr>
      <t>基本齐全</t>
    </r>
    <phoneticPr fontId="1" type="noConversion"/>
  </si>
  <si>
    <r>
      <t>12</t>
    </r>
    <r>
      <rPr>
        <sz val="10"/>
        <rFont val="宋体"/>
        <family val="3"/>
        <charset val="134"/>
      </rPr>
      <t>期补助了</t>
    </r>
    <r>
      <rPr>
        <sz val="10"/>
        <rFont val="Times New Roman"/>
        <family val="1"/>
      </rPr>
      <t>50515</t>
    </r>
    <r>
      <rPr>
        <sz val="10"/>
        <rFont val="宋体"/>
        <family val="3"/>
        <charset val="134"/>
      </rPr>
      <t>万元的投资额</t>
    </r>
    <phoneticPr fontId="1" type="noConversion"/>
  </si>
  <si>
    <r>
      <rPr>
        <sz val="10"/>
        <rFont val="宋体"/>
        <family val="3"/>
        <charset val="134"/>
      </rPr>
      <t>蓝藻及水生植物处置及资源化利用工程</t>
    </r>
  </si>
  <si>
    <r>
      <rPr>
        <sz val="10"/>
        <rFont val="宋体"/>
        <family val="3"/>
        <charset val="134"/>
      </rPr>
      <t>吴江区蓝藻及水生植物处置及资源化利用工程</t>
    </r>
    <phoneticPr fontId="1" type="noConversion"/>
  </si>
  <si>
    <r>
      <rPr>
        <sz val="10"/>
        <rFont val="宋体"/>
        <family val="3"/>
        <charset val="134"/>
      </rPr>
      <t>吴江区水务局</t>
    </r>
  </si>
  <si>
    <r>
      <rPr>
        <sz val="10"/>
        <rFont val="宋体"/>
        <family val="3"/>
        <charset val="134"/>
      </rPr>
      <t>吴江区沿太湖各镇（区）、相关单位打捞蓝藻水草、藻水处置等工作，确保水源地供水安全，达到省里提出的</t>
    </r>
    <r>
      <rPr>
        <sz val="10"/>
        <rFont val="Times New Roman"/>
        <family val="1"/>
      </rPr>
      <t>“</t>
    </r>
    <r>
      <rPr>
        <sz val="10"/>
        <rFont val="宋体"/>
        <family val="3"/>
        <charset val="134"/>
      </rPr>
      <t>两个确保</t>
    </r>
    <r>
      <rPr>
        <sz val="10"/>
        <rFont val="Times New Roman"/>
        <family val="1"/>
      </rPr>
      <t>”</t>
    </r>
    <r>
      <rPr>
        <sz val="10"/>
        <rFont val="宋体"/>
        <family val="3"/>
        <charset val="134"/>
      </rPr>
      <t>要求。</t>
    </r>
  </si>
  <si>
    <r>
      <rPr>
        <sz val="10"/>
        <rFont val="宋体"/>
        <family val="3"/>
        <charset val="134"/>
      </rPr>
      <t>在建，打捞量统计、采购合同、人员联系表、付款清单</t>
    </r>
    <phoneticPr fontId="1" type="noConversion"/>
  </si>
  <si>
    <r>
      <rPr>
        <sz val="10"/>
        <rFont val="宋体"/>
        <family val="3"/>
        <charset val="134"/>
      </rPr>
      <t>下达工作经费通知</t>
    </r>
    <phoneticPr fontId="1" type="noConversion"/>
  </si>
  <si>
    <r>
      <rPr>
        <sz val="10"/>
        <rFont val="宋体"/>
        <family val="3"/>
        <charset val="134"/>
      </rPr>
      <t>有蓝藻打捞工作方案</t>
    </r>
    <phoneticPr fontId="1" type="noConversion"/>
  </si>
  <si>
    <r>
      <rPr>
        <sz val="10"/>
        <rFont val="宋体"/>
        <family val="3"/>
        <charset val="134"/>
      </rPr>
      <t>吴江区人民政府办公室</t>
    </r>
    <phoneticPr fontId="1" type="noConversion"/>
  </si>
  <si>
    <r>
      <rPr>
        <sz val="10"/>
        <rFont val="宋体"/>
        <family val="3"/>
        <charset val="134"/>
      </rPr>
      <t>基本符合</t>
    </r>
    <phoneticPr fontId="1" type="noConversion"/>
  </si>
  <si>
    <r>
      <rPr>
        <sz val="10"/>
        <rFont val="宋体"/>
        <family val="3"/>
        <charset val="134"/>
      </rPr>
      <t>南麻社区</t>
    </r>
    <r>
      <rPr>
        <sz val="10"/>
        <rFont val="Times New Roman"/>
        <family val="1"/>
      </rPr>
      <t>4.5</t>
    </r>
    <r>
      <rPr>
        <sz val="10"/>
        <rFont val="宋体"/>
        <family val="3"/>
        <charset val="134"/>
      </rPr>
      <t>万吨</t>
    </r>
    <r>
      <rPr>
        <sz val="10"/>
        <rFont val="Times New Roman"/>
        <family val="1"/>
      </rPr>
      <t>/</t>
    </r>
    <r>
      <rPr>
        <sz val="10"/>
        <rFont val="宋体"/>
        <family val="3"/>
        <charset val="134"/>
      </rPr>
      <t>日综合污水处理和回用工程</t>
    </r>
    <phoneticPr fontId="2" type="noConversion"/>
  </si>
  <si>
    <r>
      <rPr>
        <sz val="10"/>
        <rFont val="宋体"/>
        <family val="3"/>
        <charset val="134"/>
      </rPr>
      <t>南麻社区</t>
    </r>
    <r>
      <rPr>
        <sz val="10"/>
        <rFont val="Times New Roman"/>
        <family val="1"/>
      </rPr>
      <t>4.5</t>
    </r>
    <r>
      <rPr>
        <sz val="10"/>
        <rFont val="宋体"/>
        <family val="3"/>
        <charset val="134"/>
      </rPr>
      <t>万吨</t>
    </r>
    <r>
      <rPr>
        <sz val="10"/>
        <rFont val="Times New Roman"/>
        <family val="1"/>
      </rPr>
      <t>/</t>
    </r>
    <r>
      <rPr>
        <sz val="10"/>
        <rFont val="宋体"/>
        <family val="3"/>
        <charset val="134"/>
      </rPr>
      <t>日综合污水处理和回用及配套管网工程</t>
    </r>
    <phoneticPr fontId="1" type="noConversion"/>
  </si>
  <si>
    <r>
      <rPr>
        <sz val="10"/>
        <rFont val="宋体"/>
        <family val="3"/>
        <charset val="134"/>
      </rPr>
      <t>苏州市吴江生态环境局</t>
    </r>
  </si>
  <si>
    <r>
      <rPr>
        <sz val="10"/>
        <rFont val="宋体"/>
        <family val="3"/>
        <charset val="134"/>
      </rPr>
      <t>吴江市盛泽水处理发展有限公司</t>
    </r>
  </si>
  <si>
    <r>
      <rPr>
        <sz val="10"/>
        <rFont val="宋体"/>
        <family val="3"/>
        <charset val="134"/>
      </rPr>
      <t>本项目新建</t>
    </r>
    <r>
      <rPr>
        <sz val="10"/>
        <rFont val="Times New Roman"/>
        <family val="1"/>
      </rPr>
      <t>4.5</t>
    </r>
    <r>
      <rPr>
        <sz val="10"/>
        <rFont val="宋体"/>
        <family val="3"/>
        <charset val="134"/>
      </rPr>
      <t>万吨</t>
    </r>
    <r>
      <rPr>
        <sz val="10"/>
        <rFont val="Times New Roman"/>
        <family val="1"/>
      </rPr>
      <t>/</t>
    </r>
    <r>
      <rPr>
        <sz val="10"/>
        <rFont val="宋体"/>
        <family val="3"/>
        <charset val="134"/>
      </rPr>
      <t>日综合污水处理厂一座，其中处理生活污水</t>
    </r>
    <r>
      <rPr>
        <sz val="10"/>
        <rFont val="Times New Roman"/>
        <family val="1"/>
      </rPr>
      <t>1.0</t>
    </r>
    <r>
      <rPr>
        <sz val="10"/>
        <rFont val="宋体"/>
        <family val="3"/>
        <charset val="134"/>
      </rPr>
      <t>万吨</t>
    </r>
    <r>
      <rPr>
        <sz val="10"/>
        <rFont val="Times New Roman"/>
        <family val="1"/>
      </rPr>
      <t>/</t>
    </r>
    <r>
      <rPr>
        <sz val="10"/>
        <rFont val="宋体"/>
        <family val="3"/>
        <charset val="134"/>
      </rPr>
      <t>日，喷织废水</t>
    </r>
    <r>
      <rPr>
        <sz val="10"/>
        <rFont val="Times New Roman"/>
        <family val="1"/>
      </rPr>
      <t>3.5</t>
    </r>
    <r>
      <rPr>
        <sz val="10"/>
        <rFont val="宋体"/>
        <family val="3"/>
        <charset val="134"/>
      </rPr>
      <t>万吨</t>
    </r>
    <r>
      <rPr>
        <sz val="10"/>
        <rFont val="Times New Roman"/>
        <family val="1"/>
      </rPr>
      <t>/</t>
    </r>
    <r>
      <rPr>
        <sz val="10"/>
        <rFont val="宋体"/>
        <family val="3"/>
        <charset val="134"/>
      </rPr>
      <t>日。本次申报的是污水厂厂区建设内容</t>
    </r>
    <phoneticPr fontId="2" type="noConversion"/>
  </si>
  <si>
    <r>
      <rPr>
        <sz val="10"/>
        <rFont val="宋体"/>
        <family val="3"/>
        <charset val="134"/>
      </rPr>
      <t>新建</t>
    </r>
    <r>
      <rPr>
        <sz val="10"/>
        <rFont val="Times New Roman"/>
        <family val="1"/>
      </rPr>
      <t>4.5</t>
    </r>
    <r>
      <rPr>
        <sz val="10"/>
        <rFont val="宋体"/>
        <family val="3"/>
        <charset val="134"/>
      </rPr>
      <t>万吨</t>
    </r>
    <r>
      <rPr>
        <sz val="10"/>
        <rFont val="Times New Roman"/>
        <family val="1"/>
      </rPr>
      <t>/</t>
    </r>
    <r>
      <rPr>
        <sz val="10"/>
        <rFont val="宋体"/>
        <family val="3"/>
        <charset val="134"/>
      </rPr>
      <t>日综合污水处理厂一座，其中处理生活污水</t>
    </r>
    <r>
      <rPr>
        <sz val="10"/>
        <rFont val="Times New Roman"/>
        <family val="1"/>
      </rPr>
      <t>1.0</t>
    </r>
    <r>
      <rPr>
        <sz val="10"/>
        <rFont val="宋体"/>
        <family val="3"/>
        <charset val="134"/>
      </rPr>
      <t>万吨</t>
    </r>
    <r>
      <rPr>
        <sz val="10"/>
        <rFont val="Times New Roman"/>
        <family val="1"/>
      </rPr>
      <t>/</t>
    </r>
    <r>
      <rPr>
        <sz val="10"/>
        <rFont val="宋体"/>
        <family val="3"/>
        <charset val="134"/>
      </rPr>
      <t>日，喷织废水</t>
    </r>
    <r>
      <rPr>
        <sz val="10"/>
        <rFont val="Times New Roman"/>
        <family val="1"/>
      </rPr>
      <t>3.5</t>
    </r>
    <r>
      <rPr>
        <sz val="10"/>
        <rFont val="宋体"/>
        <family val="3"/>
        <charset val="134"/>
      </rPr>
      <t>万吨</t>
    </r>
    <r>
      <rPr>
        <sz val="10"/>
        <rFont val="Times New Roman"/>
        <family val="1"/>
      </rPr>
      <t>/</t>
    </r>
    <r>
      <rPr>
        <sz val="10"/>
        <rFont val="宋体"/>
        <family val="3"/>
        <charset val="134"/>
      </rPr>
      <t>日。</t>
    </r>
    <phoneticPr fontId="2" type="noConversion"/>
  </si>
  <si>
    <r>
      <rPr>
        <sz val="10"/>
        <rFont val="宋体"/>
        <family val="3"/>
        <charset val="134"/>
      </rPr>
      <t>建议书批复、选址意见、用地预审意见、环评批复、可研批复、初设批复</t>
    </r>
    <phoneticPr fontId="1" type="noConversion"/>
  </si>
  <si>
    <r>
      <rPr>
        <sz val="10"/>
        <rFont val="宋体"/>
        <family val="3"/>
        <charset val="134"/>
      </rPr>
      <t>有初步设计</t>
    </r>
    <phoneticPr fontId="1" type="noConversion"/>
  </si>
  <si>
    <r>
      <rPr>
        <sz val="10"/>
        <rFont val="宋体"/>
        <family val="3"/>
        <charset val="134"/>
      </rPr>
      <t>上海浦东建筑设计研究院（甲级）</t>
    </r>
    <phoneticPr fontId="1" type="noConversion"/>
  </si>
  <si>
    <r>
      <rPr>
        <sz val="10"/>
        <rFont val="宋体"/>
        <family val="3"/>
        <charset val="134"/>
      </rPr>
      <t>相城区水务局</t>
    </r>
    <phoneticPr fontId="2" type="noConversion"/>
  </si>
  <si>
    <r>
      <rPr>
        <sz val="10"/>
        <rFont val="宋体"/>
        <family val="3"/>
        <charset val="134"/>
      </rPr>
      <t>苏州市相润排水管理有限公司</t>
    </r>
    <phoneticPr fontId="2" type="noConversion"/>
  </si>
  <si>
    <r>
      <t>1</t>
    </r>
    <r>
      <rPr>
        <sz val="10"/>
        <rFont val="宋体"/>
        <family val="3"/>
        <charset val="134"/>
      </rPr>
      <t>、补充</t>
    </r>
    <r>
      <rPr>
        <sz val="10"/>
        <rFont val="Times New Roman"/>
        <family val="1"/>
      </rPr>
      <t>GPS</t>
    </r>
    <r>
      <rPr>
        <sz val="10"/>
        <rFont val="宋体"/>
        <family val="3"/>
        <charset val="134"/>
      </rPr>
      <t xml:space="preserve">坐标
</t>
    </r>
    <r>
      <rPr>
        <sz val="10"/>
        <rFont val="Times New Roman"/>
        <family val="1"/>
      </rPr>
      <t>2</t>
    </r>
    <r>
      <rPr>
        <sz val="10"/>
        <rFont val="宋体"/>
        <family val="3"/>
        <charset val="134"/>
      </rPr>
      <t xml:space="preserve">、是否涉及新增减少用地？补充土地手续、排污口批文
</t>
    </r>
    <phoneticPr fontId="2" type="noConversion"/>
  </si>
  <si>
    <r>
      <rPr>
        <sz val="10"/>
        <rFont val="宋体"/>
        <family val="3"/>
        <charset val="134"/>
      </rPr>
      <t>苏州市相城水务发展有限公司</t>
    </r>
    <phoneticPr fontId="2" type="noConversion"/>
  </si>
  <si>
    <r>
      <t>1</t>
    </r>
    <r>
      <rPr>
        <sz val="10"/>
        <rFont val="宋体"/>
        <family val="3"/>
        <charset val="134"/>
      </rPr>
      <t>、补充</t>
    </r>
    <r>
      <rPr>
        <sz val="10"/>
        <rFont val="Times New Roman"/>
        <family val="1"/>
      </rPr>
      <t>GPS</t>
    </r>
    <r>
      <rPr>
        <sz val="10"/>
        <rFont val="宋体"/>
        <family val="3"/>
        <charset val="134"/>
      </rPr>
      <t xml:space="preserve">坐标
</t>
    </r>
    <r>
      <rPr>
        <sz val="10"/>
        <rFont val="Times New Roman"/>
        <family val="1"/>
      </rPr>
      <t>2</t>
    </r>
    <r>
      <rPr>
        <sz val="10"/>
        <rFont val="宋体"/>
        <family val="3"/>
        <charset val="134"/>
      </rPr>
      <t xml:space="preserve">、是否涉及新增减少用地？补充土地手续、排污口批文
</t>
    </r>
    <r>
      <rPr>
        <sz val="10"/>
        <rFont val="Times New Roman"/>
        <family val="1"/>
      </rPr>
      <t>3</t>
    </r>
    <r>
      <rPr>
        <sz val="10"/>
        <rFont val="宋体"/>
        <family val="3"/>
        <charset val="134"/>
      </rPr>
      <t>、补充第一期监理月报</t>
    </r>
    <phoneticPr fontId="2" type="noConversion"/>
  </si>
  <si>
    <r>
      <t>2019</t>
    </r>
    <r>
      <rPr>
        <b/>
        <sz val="14"/>
        <rFont val="宋体"/>
        <family val="3"/>
        <charset val="134"/>
      </rPr>
      <t>年太湖流域水环境综合治理省级专项切块资金项目备案汇总表</t>
    </r>
    <phoneticPr fontId="2" type="noConversion"/>
  </si>
  <si>
    <r>
      <t xml:space="preserve">                                 </t>
    </r>
    <r>
      <rPr>
        <sz val="10"/>
        <rFont val="宋体"/>
        <family val="3"/>
        <charset val="134"/>
      </rPr>
      <t>单位：万元</t>
    </r>
  </si>
  <si>
    <r>
      <rPr>
        <b/>
        <sz val="10"/>
        <rFont val="宋体"/>
        <family val="3"/>
        <charset val="134"/>
      </rPr>
      <t>审核工作栏</t>
    </r>
    <phoneticPr fontId="2" type="noConversion"/>
  </si>
  <si>
    <r>
      <rPr>
        <b/>
        <sz val="10"/>
        <rFont val="宋体"/>
        <family val="3"/>
        <charset val="134"/>
      </rPr>
      <t>序号</t>
    </r>
  </si>
  <si>
    <r>
      <rPr>
        <b/>
        <sz val="10"/>
        <rFont val="宋体"/>
        <family val="3"/>
        <charset val="134"/>
      </rPr>
      <t>项目类别</t>
    </r>
    <r>
      <rPr>
        <b/>
        <sz val="10"/>
        <rFont val="Times New Roman"/>
        <family val="1"/>
      </rPr>
      <t>/</t>
    </r>
    <r>
      <rPr>
        <b/>
        <sz val="10"/>
        <rFont val="宋体"/>
        <family val="3"/>
        <charset val="134"/>
      </rPr>
      <t>名称</t>
    </r>
  </si>
  <si>
    <r>
      <rPr>
        <b/>
        <sz val="10"/>
        <rFont val="宋体"/>
        <family val="3"/>
        <charset val="134"/>
      </rPr>
      <t>项目归属</t>
    </r>
  </si>
  <si>
    <r>
      <rPr>
        <b/>
        <sz val="10"/>
        <rFont val="宋体"/>
        <family val="3"/>
        <charset val="134"/>
      </rPr>
      <t>所属市</t>
    </r>
  </si>
  <si>
    <r>
      <rPr>
        <b/>
        <sz val="10"/>
        <rFont val="宋体"/>
        <family val="3"/>
        <charset val="134"/>
      </rPr>
      <t>所属县区</t>
    </r>
  </si>
  <si>
    <r>
      <rPr>
        <b/>
        <sz val="10"/>
        <rFont val="宋体"/>
        <family val="3"/>
        <charset val="134"/>
      </rPr>
      <t>项目承担单位</t>
    </r>
  </si>
  <si>
    <r>
      <rPr>
        <b/>
        <sz val="10"/>
        <rFont val="宋体"/>
        <family val="3"/>
        <charset val="134"/>
      </rPr>
      <t>主要建设内容及规模</t>
    </r>
  </si>
  <si>
    <r>
      <rPr>
        <b/>
        <sz val="10"/>
        <rFont val="宋体"/>
        <family val="3"/>
        <charset val="134"/>
      </rPr>
      <t>实施期限</t>
    </r>
  </si>
  <si>
    <r>
      <rPr>
        <b/>
        <sz val="10"/>
        <rFont val="宋体"/>
        <family val="3"/>
        <charset val="134"/>
      </rPr>
      <t>项目进展（未开工、在建、已完工）</t>
    </r>
  </si>
  <si>
    <r>
      <rPr>
        <b/>
        <sz val="10"/>
        <rFont val="宋体"/>
        <family val="3"/>
        <charset val="134"/>
      </rPr>
      <t>总投资</t>
    </r>
    <phoneticPr fontId="2" type="noConversion"/>
  </si>
  <si>
    <r>
      <rPr>
        <b/>
        <sz val="10"/>
        <rFont val="宋体"/>
        <family val="3"/>
        <charset val="134"/>
      </rPr>
      <t>核定补助时段、投资额及建设内容</t>
    </r>
  </si>
  <si>
    <r>
      <rPr>
        <b/>
        <sz val="10"/>
        <rFont val="宋体"/>
        <family val="3"/>
        <charset val="134"/>
      </rPr>
      <t>核定补助金额</t>
    </r>
  </si>
  <si>
    <r>
      <rPr>
        <b/>
        <sz val="10"/>
        <rFont val="宋体"/>
        <family val="3"/>
        <charset val="134"/>
      </rPr>
      <t>是否符合申报范围⑴</t>
    </r>
    <phoneticPr fontId="2" type="noConversion"/>
  </si>
  <si>
    <r>
      <rPr>
        <b/>
        <sz val="10"/>
        <rFont val="宋体"/>
        <family val="3"/>
        <charset val="134"/>
      </rPr>
      <t>建设进度及证明⑵</t>
    </r>
    <phoneticPr fontId="2" type="noConversion"/>
  </si>
  <si>
    <r>
      <rPr>
        <b/>
        <sz val="10"/>
        <rFont val="宋体"/>
        <family val="3"/>
        <charset val="134"/>
      </rPr>
      <t>其他证明文件（填写证明文件名称）</t>
    </r>
  </si>
  <si>
    <r>
      <rPr>
        <b/>
        <sz val="10"/>
        <rFont val="宋体"/>
        <family val="3"/>
        <charset val="134"/>
      </rPr>
      <t>申报表盖章签字齐全⑶</t>
    </r>
  </si>
  <si>
    <r>
      <rPr>
        <b/>
        <sz val="10"/>
        <rFont val="宋体"/>
        <family val="3"/>
        <charset val="134"/>
      </rPr>
      <t>是否</t>
    </r>
    <r>
      <rPr>
        <b/>
        <sz val="10"/>
        <rFont val="Times New Roman"/>
        <family val="1"/>
      </rPr>
      <t>1</t>
    </r>
    <r>
      <rPr>
        <b/>
        <sz val="10"/>
        <rFont val="宋体"/>
        <family val="3"/>
        <charset val="134"/>
      </rPr>
      <t>至</t>
    </r>
    <r>
      <rPr>
        <b/>
        <sz val="10"/>
        <rFont val="Times New Roman"/>
        <family val="1"/>
      </rPr>
      <t>12</t>
    </r>
    <r>
      <rPr>
        <b/>
        <sz val="10"/>
        <rFont val="宋体"/>
        <family val="3"/>
        <charset val="134"/>
      </rPr>
      <t>期进行过补助⑷</t>
    </r>
    <phoneticPr fontId="2" type="noConversion"/>
  </si>
  <si>
    <r>
      <rPr>
        <b/>
        <sz val="10"/>
        <rFont val="宋体"/>
        <family val="3"/>
        <charset val="134"/>
      </rPr>
      <t>责任主体</t>
    </r>
    <r>
      <rPr>
        <b/>
        <sz val="10"/>
        <rFont val="Times New Roman"/>
        <family val="1"/>
      </rPr>
      <t>---</t>
    </r>
    <r>
      <rPr>
        <b/>
        <sz val="10"/>
        <rFont val="宋体"/>
        <family val="3"/>
        <charset val="134"/>
      </rPr>
      <t>⑸</t>
    </r>
  </si>
  <si>
    <r>
      <rPr>
        <b/>
        <sz val="10"/>
        <rFont val="宋体"/>
        <family val="3"/>
        <charset val="134"/>
      </rPr>
      <t>实施主体是否明确</t>
    </r>
    <r>
      <rPr>
        <b/>
        <sz val="10"/>
        <rFont val="Times New Roman"/>
        <family val="1"/>
      </rPr>
      <t>------</t>
    </r>
    <r>
      <rPr>
        <b/>
        <sz val="10"/>
        <rFont val="宋体"/>
        <family val="3"/>
        <charset val="134"/>
      </rPr>
      <t>⑹</t>
    </r>
  </si>
  <si>
    <r>
      <rPr>
        <b/>
        <sz val="10"/>
        <rFont val="宋体"/>
        <family val="3"/>
        <charset val="134"/>
      </rPr>
      <t>是否有配套资金证明</t>
    </r>
    <r>
      <rPr>
        <b/>
        <sz val="10"/>
        <rFont val="Times New Roman"/>
        <family val="1"/>
      </rPr>
      <t>--</t>
    </r>
    <r>
      <rPr>
        <b/>
        <sz val="10"/>
        <rFont val="宋体"/>
        <family val="3"/>
        <charset val="134"/>
      </rPr>
      <t>⑺</t>
    </r>
    <phoneticPr fontId="2" type="noConversion"/>
  </si>
  <si>
    <r>
      <rPr>
        <b/>
        <sz val="10"/>
        <rFont val="宋体"/>
        <family val="3"/>
        <charset val="134"/>
      </rPr>
      <t>是否有项目批复文件</t>
    </r>
    <r>
      <rPr>
        <b/>
        <sz val="10"/>
        <rFont val="Times New Roman"/>
        <family val="1"/>
      </rPr>
      <t>---</t>
    </r>
    <r>
      <rPr>
        <b/>
        <sz val="10"/>
        <rFont val="宋体"/>
        <family val="3"/>
        <charset val="134"/>
      </rPr>
      <t>⑻</t>
    </r>
  </si>
  <si>
    <r>
      <rPr>
        <b/>
        <sz val="10"/>
        <rFont val="宋体"/>
        <family val="3"/>
        <charset val="134"/>
      </rPr>
      <t>是否有可研、项目申请报告、初步设计或方案等⑼</t>
    </r>
  </si>
  <si>
    <r>
      <rPr>
        <b/>
        <sz val="10"/>
        <rFont val="宋体"/>
        <family val="3"/>
        <charset val="134"/>
      </rPr>
      <t>可研、申请报告等的编制机构是否具有相应专业资质</t>
    </r>
    <r>
      <rPr>
        <b/>
        <sz val="10"/>
        <rFont val="Times New Roman"/>
        <family val="1"/>
      </rPr>
      <t>---</t>
    </r>
    <r>
      <rPr>
        <b/>
        <sz val="10"/>
        <rFont val="宋体"/>
        <family val="3"/>
        <charset val="134"/>
      </rPr>
      <t>⑽</t>
    </r>
  </si>
  <si>
    <r>
      <rPr>
        <b/>
        <sz val="10"/>
        <rFont val="宋体"/>
        <family val="3"/>
        <charset val="134"/>
      </rPr>
      <t>可研、申请报告等实质性内容深度是否符合要求⑾</t>
    </r>
  </si>
  <si>
    <r>
      <rPr>
        <b/>
        <sz val="10"/>
        <rFont val="宋体"/>
        <family val="3"/>
        <charset val="134"/>
      </rPr>
      <t>真实性承诺函</t>
    </r>
  </si>
  <si>
    <r>
      <rPr>
        <b/>
        <sz val="10"/>
        <rFont val="宋体"/>
        <family val="3"/>
        <charset val="134"/>
      </rPr>
      <t>需补充文件</t>
    </r>
  </si>
  <si>
    <r>
      <rPr>
        <b/>
        <sz val="10"/>
        <rFont val="宋体"/>
        <family val="3"/>
        <charset val="134"/>
      </rPr>
      <t>初步审核结果及处理建议</t>
    </r>
  </si>
  <si>
    <r>
      <rPr>
        <b/>
        <sz val="10"/>
        <rFont val="宋体"/>
        <family val="3"/>
        <charset val="134"/>
      </rPr>
      <t>备注</t>
    </r>
    <phoneticPr fontId="2" type="noConversion"/>
  </si>
  <si>
    <r>
      <rPr>
        <b/>
        <sz val="10"/>
        <rFont val="宋体"/>
        <family val="3"/>
        <charset val="134"/>
      </rPr>
      <t>（太湖国家方案修编、省实施方案修编、目标责任书）</t>
    </r>
    <phoneticPr fontId="2" type="noConversion"/>
  </si>
  <si>
    <r>
      <rPr>
        <b/>
        <sz val="10"/>
        <rFont val="宋体"/>
        <family val="3"/>
        <charset val="134"/>
      </rPr>
      <t>对应项目名称</t>
    </r>
  </si>
  <si>
    <r>
      <rPr>
        <b/>
        <sz val="10"/>
        <rFont val="宋体"/>
        <family val="3"/>
        <charset val="134"/>
      </rPr>
      <t>起始年月</t>
    </r>
  </si>
  <si>
    <r>
      <rPr>
        <b/>
        <sz val="10"/>
        <rFont val="宋体"/>
        <family val="3"/>
        <charset val="134"/>
      </rPr>
      <t>截止年月</t>
    </r>
  </si>
  <si>
    <r>
      <rPr>
        <b/>
        <sz val="10"/>
        <rFont val="宋体"/>
        <family val="3"/>
        <charset val="134"/>
      </rPr>
      <t>补助时段</t>
    </r>
  </si>
  <si>
    <r>
      <rPr>
        <b/>
        <sz val="10"/>
        <rFont val="宋体"/>
        <family val="3"/>
        <charset val="134"/>
      </rPr>
      <t>投资额</t>
    </r>
  </si>
  <si>
    <r>
      <rPr>
        <b/>
        <sz val="10"/>
        <rFont val="宋体"/>
        <family val="3"/>
        <charset val="134"/>
      </rPr>
      <t>建设内容及规模</t>
    </r>
  </si>
  <si>
    <r>
      <rPr>
        <b/>
        <sz val="10"/>
        <rFont val="宋体"/>
        <family val="3"/>
        <charset val="134"/>
      </rPr>
      <t>一</t>
    </r>
    <phoneticPr fontId="1" type="noConversion"/>
  </si>
  <si>
    <r>
      <rPr>
        <b/>
        <sz val="10"/>
        <rFont val="宋体"/>
        <family val="3"/>
        <charset val="134"/>
      </rPr>
      <t>实现更高水平</t>
    </r>
    <r>
      <rPr>
        <b/>
        <sz val="10"/>
        <rFont val="Times New Roman"/>
        <family val="1"/>
      </rPr>
      <t>“</t>
    </r>
    <r>
      <rPr>
        <b/>
        <sz val="10"/>
        <rFont val="宋体"/>
        <family val="3"/>
        <charset val="134"/>
      </rPr>
      <t>两个确保</t>
    </r>
    <r>
      <rPr>
        <b/>
        <sz val="10"/>
        <rFont val="Times New Roman"/>
        <family val="1"/>
      </rPr>
      <t>”</t>
    </r>
    <phoneticPr fontId="1" type="noConversion"/>
  </si>
  <si>
    <r>
      <rPr>
        <b/>
        <sz val="10"/>
        <rFont val="宋体"/>
        <family val="3"/>
        <charset val="134"/>
      </rPr>
      <t>（一）</t>
    </r>
    <phoneticPr fontId="1" type="noConversion"/>
  </si>
  <si>
    <r>
      <rPr>
        <b/>
        <sz val="10"/>
        <rFont val="宋体"/>
        <family val="3"/>
        <charset val="134"/>
      </rPr>
      <t>饮用水安全保障工程</t>
    </r>
    <phoneticPr fontId="1" type="noConversion"/>
  </si>
  <si>
    <r>
      <rPr>
        <sz val="10"/>
        <rFont val="宋体"/>
        <family val="3"/>
        <charset val="134"/>
      </rPr>
      <t>苏州工业园区星港街水厂二期深度处理升级改造工程</t>
    </r>
    <phoneticPr fontId="2" type="noConversion"/>
  </si>
  <si>
    <r>
      <rPr>
        <sz val="10"/>
        <rFont val="宋体"/>
        <family val="3"/>
        <charset val="134"/>
      </rPr>
      <t>苏州市</t>
    </r>
    <phoneticPr fontId="2" type="noConversion"/>
  </si>
  <si>
    <r>
      <rPr>
        <sz val="10"/>
        <rFont val="宋体"/>
        <family val="3"/>
        <charset val="134"/>
      </rPr>
      <t>规划建设委员会</t>
    </r>
    <phoneticPr fontId="2" type="noConversion"/>
  </si>
  <si>
    <r>
      <rPr>
        <sz val="10"/>
        <rFont val="宋体"/>
        <family val="3"/>
        <charset val="134"/>
      </rPr>
      <t>已完工</t>
    </r>
    <phoneticPr fontId="2" type="noConversion"/>
  </si>
  <si>
    <r>
      <rPr>
        <sz val="10"/>
        <rFont val="宋体"/>
        <family val="3"/>
        <charset val="134"/>
      </rPr>
      <t>无</t>
    </r>
    <phoneticPr fontId="1" type="noConversion"/>
  </si>
  <si>
    <r>
      <t>1</t>
    </r>
    <r>
      <rPr>
        <sz val="10"/>
        <rFont val="宋体"/>
        <family val="3"/>
        <charset val="134"/>
      </rPr>
      <t>、带银行章的资金证明文件且明确时效期间或本单位盖章的配套资金证明</t>
    </r>
    <phoneticPr fontId="1" type="noConversion"/>
  </si>
  <si>
    <r>
      <rPr>
        <sz val="10"/>
        <rFont val="宋体"/>
        <family val="3"/>
        <charset val="134"/>
      </rPr>
      <t>（</t>
    </r>
    <r>
      <rPr>
        <sz val="10"/>
        <rFont val="Times New Roman"/>
        <family val="1"/>
      </rPr>
      <t>3</t>
    </r>
    <r>
      <rPr>
        <sz val="10"/>
        <rFont val="宋体"/>
        <family val="3"/>
        <charset val="134"/>
      </rPr>
      <t>）</t>
    </r>
    <phoneticPr fontId="1" type="noConversion"/>
  </si>
  <si>
    <r>
      <t>1</t>
    </r>
    <r>
      <rPr>
        <sz val="10"/>
        <rFont val="宋体"/>
        <family val="3"/>
        <charset val="134"/>
      </rPr>
      <t>、截止</t>
    </r>
    <r>
      <rPr>
        <sz val="10"/>
        <rFont val="Times New Roman"/>
        <family val="1"/>
      </rPr>
      <t>2018</t>
    </r>
    <r>
      <rPr>
        <sz val="10"/>
        <rFont val="宋体"/>
        <family val="3"/>
        <charset val="134"/>
      </rPr>
      <t>年底的</t>
    </r>
    <r>
      <rPr>
        <sz val="10"/>
        <rFont val="Times New Roman"/>
        <family val="1"/>
      </rPr>
      <t>50515</t>
    </r>
    <r>
      <rPr>
        <sz val="10"/>
        <rFont val="宋体"/>
        <family val="3"/>
        <charset val="134"/>
      </rPr>
      <t>万元投资额已在</t>
    </r>
    <r>
      <rPr>
        <sz val="10"/>
        <rFont val="Times New Roman"/>
        <family val="1"/>
      </rPr>
      <t>12</t>
    </r>
    <r>
      <rPr>
        <sz val="10"/>
        <rFont val="宋体"/>
        <family val="3"/>
        <charset val="134"/>
      </rPr>
      <t>期补过，需剔除该部分后重新明确本年度可申请补助的建设内容及投资额</t>
    </r>
    <phoneticPr fontId="2" type="noConversion"/>
  </si>
  <si>
    <r>
      <rPr>
        <sz val="10"/>
        <rFont val="宋体"/>
        <family val="3"/>
        <charset val="134"/>
      </rPr>
      <t>（</t>
    </r>
    <r>
      <rPr>
        <sz val="10"/>
        <rFont val="Times New Roman"/>
        <family val="1"/>
      </rPr>
      <t>4</t>
    </r>
    <r>
      <rPr>
        <sz val="10"/>
        <rFont val="宋体"/>
        <family val="3"/>
        <charset val="134"/>
      </rPr>
      <t>）</t>
    </r>
    <phoneticPr fontId="1" type="noConversion"/>
  </si>
  <si>
    <r>
      <rPr>
        <sz val="10"/>
        <rFont val="宋体"/>
        <family val="3"/>
        <charset val="134"/>
      </rPr>
      <t>（</t>
    </r>
    <r>
      <rPr>
        <sz val="10"/>
        <rFont val="Times New Roman"/>
        <family val="1"/>
      </rPr>
      <t>5</t>
    </r>
    <r>
      <rPr>
        <sz val="10"/>
        <rFont val="宋体"/>
        <family val="3"/>
        <charset val="134"/>
      </rPr>
      <t>）</t>
    </r>
    <phoneticPr fontId="1" type="noConversion"/>
  </si>
  <si>
    <r>
      <t>1</t>
    </r>
    <r>
      <rPr>
        <sz val="10"/>
        <rFont val="宋体"/>
        <family val="3"/>
        <charset val="134"/>
      </rPr>
      <t>、备案批文与环评批文项目不一致，且时间间隔近</t>
    </r>
    <r>
      <rPr>
        <sz val="10"/>
        <rFont val="Times New Roman"/>
        <family val="1"/>
      </rPr>
      <t>2</t>
    </r>
    <r>
      <rPr>
        <sz val="10"/>
        <rFont val="宋体"/>
        <family val="3"/>
        <charset val="134"/>
      </rPr>
      <t>年，需说明情况</t>
    </r>
    <phoneticPr fontId="1" type="noConversion"/>
  </si>
  <si>
    <r>
      <rPr>
        <sz val="10"/>
        <rFont val="宋体"/>
        <family val="3"/>
        <charset val="134"/>
      </rPr>
      <t>（</t>
    </r>
    <r>
      <rPr>
        <sz val="10"/>
        <rFont val="Times New Roman"/>
        <family val="1"/>
      </rPr>
      <t>6</t>
    </r>
    <r>
      <rPr>
        <sz val="10"/>
        <rFont val="宋体"/>
        <family val="3"/>
        <charset val="134"/>
      </rPr>
      <t>）</t>
    </r>
    <phoneticPr fontId="1" type="noConversion"/>
  </si>
  <si>
    <r>
      <t>1</t>
    </r>
    <r>
      <rPr>
        <sz val="10"/>
        <rFont val="宋体"/>
        <family val="3"/>
        <charset val="134"/>
      </rPr>
      <t>、总投资按照合同总价核定（根据监理月报，截止</t>
    </r>
    <r>
      <rPr>
        <sz val="10"/>
        <rFont val="Times New Roman"/>
        <family val="1"/>
      </rPr>
      <t>2019</t>
    </r>
    <r>
      <rPr>
        <sz val="10"/>
        <rFont val="宋体"/>
        <family val="3"/>
        <charset val="134"/>
      </rPr>
      <t>年</t>
    </r>
    <r>
      <rPr>
        <sz val="10"/>
        <rFont val="Times New Roman"/>
        <family val="1"/>
      </rPr>
      <t>8</t>
    </r>
    <r>
      <rPr>
        <sz val="10"/>
        <rFont val="宋体"/>
        <family val="3"/>
        <charset val="134"/>
      </rPr>
      <t>月</t>
    </r>
    <r>
      <rPr>
        <sz val="10"/>
        <rFont val="Times New Roman"/>
        <family val="1"/>
      </rPr>
      <t>25</t>
    </r>
    <r>
      <rPr>
        <sz val="10"/>
        <rFont val="宋体"/>
        <family val="3"/>
        <charset val="134"/>
      </rPr>
      <t>日，土建完成投资约</t>
    </r>
    <r>
      <rPr>
        <sz val="10"/>
        <rFont val="Times New Roman"/>
        <family val="1"/>
      </rPr>
      <t>39%</t>
    </r>
    <r>
      <rPr>
        <sz val="10"/>
        <rFont val="宋体"/>
        <family val="3"/>
        <charset val="134"/>
      </rPr>
      <t>，</t>
    </r>
    <r>
      <rPr>
        <sz val="10"/>
        <rFont val="Times New Roman"/>
        <family val="1"/>
      </rPr>
      <t>17420.8</t>
    </r>
    <r>
      <rPr>
        <sz val="10"/>
        <rFont val="宋体"/>
        <family val="3"/>
        <charset val="134"/>
      </rPr>
      <t>万元；设备完成投资</t>
    </r>
    <r>
      <rPr>
        <sz val="10"/>
        <rFont val="Times New Roman"/>
        <family val="1"/>
      </rPr>
      <t>30%</t>
    </r>
    <r>
      <rPr>
        <sz val="10"/>
        <rFont val="宋体"/>
        <family val="3"/>
        <charset val="134"/>
      </rPr>
      <t>，</t>
    </r>
    <r>
      <rPr>
        <sz val="10"/>
        <rFont val="Times New Roman"/>
        <family val="1"/>
      </rPr>
      <t>3037.55</t>
    </r>
    <r>
      <rPr>
        <sz val="10"/>
        <rFont val="宋体"/>
        <family val="3"/>
        <charset val="134"/>
      </rPr>
      <t>万元，共计</t>
    </r>
    <r>
      <rPr>
        <sz val="10"/>
        <rFont val="Times New Roman"/>
        <family val="1"/>
      </rPr>
      <t>20458.35</t>
    </r>
    <r>
      <rPr>
        <sz val="10"/>
        <rFont val="宋体"/>
        <family val="3"/>
        <charset val="134"/>
      </rPr>
      <t xml:space="preserve">万元）；
</t>
    </r>
    <r>
      <rPr>
        <sz val="10"/>
        <rFont val="Times New Roman"/>
        <family val="1"/>
      </rPr>
      <t>2</t>
    </r>
    <r>
      <rPr>
        <sz val="10"/>
        <rFont val="宋体"/>
        <family val="3"/>
        <charset val="134"/>
      </rPr>
      <t>、总投资有两种核定方式：</t>
    </r>
    <r>
      <rPr>
        <sz val="10"/>
        <rFont val="Times New Roman"/>
        <family val="1"/>
      </rPr>
      <t>1</t>
    </r>
    <r>
      <rPr>
        <sz val="10"/>
        <rFont val="宋体"/>
        <family val="3"/>
        <charset val="134"/>
      </rPr>
      <t>、按照合同总价确定；</t>
    </r>
    <r>
      <rPr>
        <sz val="10"/>
        <rFont val="Times New Roman"/>
        <family val="1"/>
      </rPr>
      <t>2</t>
    </r>
    <r>
      <rPr>
        <sz val="10"/>
        <rFont val="宋体"/>
        <family val="3"/>
        <charset val="134"/>
      </rPr>
      <t>、按照监理月报目前完成的投资额确定；</t>
    </r>
    <r>
      <rPr>
        <sz val="10"/>
        <rFont val="Times New Roman"/>
        <family val="1"/>
      </rPr>
      <t>3</t>
    </r>
    <r>
      <rPr>
        <sz val="10"/>
        <rFont val="宋体"/>
        <family val="3"/>
        <charset val="134"/>
      </rPr>
      <t>、按照固定的造价标准核定，</t>
    </r>
    <r>
      <rPr>
        <sz val="10"/>
        <rFont val="Times New Roman"/>
        <family val="1"/>
      </rPr>
      <t>2300</t>
    </r>
    <r>
      <rPr>
        <sz val="10"/>
        <rFont val="宋体"/>
        <family val="3"/>
        <charset val="134"/>
      </rPr>
      <t>万元</t>
    </r>
    <r>
      <rPr>
        <sz val="10"/>
        <rFont val="Times New Roman"/>
        <family val="1"/>
      </rPr>
      <t>/</t>
    </r>
    <r>
      <rPr>
        <sz val="10"/>
        <rFont val="宋体"/>
        <family val="3"/>
        <charset val="134"/>
      </rPr>
      <t>吨水</t>
    </r>
    <phoneticPr fontId="2" type="noConversion"/>
  </si>
  <si>
    <r>
      <rPr>
        <sz val="10"/>
        <rFont val="宋体"/>
        <family val="3"/>
        <charset val="134"/>
      </rPr>
      <t>苏州工业园区第二污水处理厂改扩建工程</t>
    </r>
    <phoneticPr fontId="2" type="noConversion"/>
  </si>
  <si>
    <r>
      <rPr>
        <sz val="10"/>
        <rFont val="宋体"/>
        <family val="3"/>
        <charset val="134"/>
      </rPr>
      <t>在建</t>
    </r>
    <phoneticPr fontId="2" type="noConversion"/>
  </si>
  <si>
    <r>
      <rPr>
        <sz val="10"/>
        <rFont val="宋体"/>
        <family val="3"/>
        <charset val="134"/>
      </rPr>
      <t>苏州甪直新区污水处理厂（二期）扩建工程</t>
    </r>
    <phoneticPr fontId="2" type="noConversion"/>
  </si>
  <si>
    <r>
      <rPr>
        <sz val="10"/>
        <rFont val="宋体"/>
        <family val="3"/>
        <charset val="134"/>
      </rPr>
      <t>甪直新区污水厂</t>
    </r>
    <phoneticPr fontId="2" type="noConversion"/>
  </si>
  <si>
    <r>
      <rPr>
        <sz val="10"/>
        <rFont val="宋体"/>
        <family val="3"/>
        <charset val="134"/>
      </rPr>
      <t>苏州</t>
    </r>
    <phoneticPr fontId="2" type="noConversion"/>
  </si>
  <si>
    <r>
      <rPr>
        <sz val="10"/>
        <rFont val="宋体"/>
        <family val="3"/>
        <charset val="134"/>
      </rPr>
      <t>吴中</t>
    </r>
    <phoneticPr fontId="2" type="noConversion"/>
  </si>
  <si>
    <r>
      <rPr>
        <sz val="10"/>
        <rFont val="宋体"/>
        <family val="3"/>
        <charset val="134"/>
      </rPr>
      <t>苏州甪直新区污水处理有限公司</t>
    </r>
    <phoneticPr fontId="2" type="noConversion"/>
  </si>
  <si>
    <r>
      <rPr>
        <sz val="10"/>
        <rFont val="宋体"/>
        <family val="3"/>
        <charset val="134"/>
      </rPr>
      <t>在建</t>
    </r>
    <phoneticPr fontId="2" type="noConversion"/>
  </si>
  <si>
    <r>
      <rPr>
        <sz val="10"/>
        <rFont val="宋体"/>
        <family val="3"/>
        <charset val="134"/>
      </rPr>
      <t>在建，中标通知书、施工合同、设备采购合同、监理月报、支付凭证</t>
    </r>
    <phoneticPr fontId="2" type="noConversion"/>
  </si>
  <si>
    <r>
      <rPr>
        <sz val="10"/>
        <rFont val="宋体"/>
        <family val="3"/>
        <charset val="134"/>
      </rPr>
      <t>否</t>
    </r>
    <phoneticPr fontId="2" type="noConversion"/>
  </si>
  <si>
    <r>
      <rPr>
        <sz val="10"/>
        <rFont val="宋体"/>
        <family val="3"/>
        <charset val="134"/>
      </rPr>
      <t>苏州市吴中区水务局</t>
    </r>
    <phoneticPr fontId="2" type="noConversion"/>
  </si>
  <si>
    <r>
      <rPr>
        <sz val="10"/>
        <rFont val="宋体"/>
        <family val="3"/>
        <charset val="134"/>
      </rPr>
      <t>苏州甪直新区污水处理有限公司</t>
    </r>
    <phoneticPr fontId="2" type="noConversion"/>
  </si>
  <si>
    <r>
      <t>1</t>
    </r>
    <r>
      <rPr>
        <sz val="10"/>
        <rFont val="宋体"/>
        <family val="3"/>
        <charset val="134"/>
      </rPr>
      <t xml:space="preserve">、补充排污口批文；
</t>
    </r>
    <r>
      <rPr>
        <sz val="10"/>
        <rFont val="Times New Roman"/>
        <family val="1"/>
      </rPr>
      <t>2</t>
    </r>
    <r>
      <rPr>
        <sz val="10"/>
        <rFont val="宋体"/>
        <family val="3"/>
        <charset val="134"/>
      </rPr>
      <t>、去除部分投资，不属于补充范围</t>
    </r>
    <phoneticPr fontId="2" type="noConversion"/>
  </si>
  <si>
    <r>
      <rPr>
        <sz val="10"/>
        <rFont val="宋体"/>
        <family val="3"/>
        <charset val="134"/>
      </rPr>
      <t>吴江</t>
    </r>
    <phoneticPr fontId="2" type="noConversion"/>
  </si>
  <si>
    <r>
      <rPr>
        <sz val="10"/>
        <rFont val="宋体"/>
        <family val="3"/>
        <charset val="134"/>
      </rPr>
      <t>相城区漕湖产业园污水处理厂二期工程项目</t>
    </r>
    <phoneticPr fontId="2" type="noConversion"/>
  </si>
  <si>
    <r>
      <rPr>
        <sz val="10"/>
        <rFont val="宋体"/>
        <family val="3"/>
        <charset val="134"/>
      </rPr>
      <t>相城</t>
    </r>
    <phoneticPr fontId="2" type="noConversion"/>
  </si>
  <si>
    <r>
      <rPr>
        <sz val="10"/>
        <rFont val="宋体"/>
        <family val="3"/>
        <charset val="134"/>
      </rPr>
      <t>在建，施工合同、监理合同、勘察合同、监理月报、支付凭证</t>
    </r>
    <phoneticPr fontId="2" type="noConversion"/>
  </si>
  <si>
    <r>
      <rPr>
        <sz val="10"/>
        <rFont val="宋体"/>
        <family val="3"/>
        <charset val="134"/>
      </rPr>
      <t>否</t>
    </r>
    <phoneticPr fontId="2" type="noConversion"/>
  </si>
  <si>
    <r>
      <rPr>
        <sz val="10"/>
        <rFont val="宋体"/>
        <family val="3"/>
        <charset val="134"/>
      </rPr>
      <t>相城区城西污水处理厂改扩建项目一期工程</t>
    </r>
    <phoneticPr fontId="2" type="noConversion"/>
  </si>
  <si>
    <r>
      <rPr>
        <sz val="10"/>
        <rFont val="宋体"/>
        <family val="3"/>
        <charset val="134"/>
      </rPr>
      <t>苏州相城区城西污水处理厂一期工程设计规模为</t>
    </r>
    <r>
      <rPr>
        <sz val="10"/>
        <rFont val="Times New Roman"/>
        <family val="1"/>
      </rPr>
      <t xml:space="preserve">4 </t>
    </r>
    <r>
      <rPr>
        <sz val="10"/>
        <rFont val="宋体"/>
        <family val="3"/>
        <charset val="134"/>
      </rPr>
      <t>万</t>
    </r>
    <r>
      <rPr>
        <sz val="10"/>
        <rFont val="Times New Roman"/>
        <family val="1"/>
      </rPr>
      <t>m3/d</t>
    </r>
    <r>
      <rPr>
        <sz val="10"/>
        <rFont val="宋体"/>
        <family val="3"/>
        <charset val="134"/>
      </rPr>
      <t>，远期规划规模</t>
    </r>
    <r>
      <rPr>
        <sz val="10"/>
        <rFont val="Times New Roman"/>
        <family val="1"/>
      </rPr>
      <t xml:space="preserve">20 </t>
    </r>
    <r>
      <rPr>
        <sz val="10"/>
        <rFont val="宋体"/>
        <family val="3"/>
        <charset val="134"/>
      </rPr>
      <t>万</t>
    </r>
    <r>
      <rPr>
        <sz val="10"/>
        <rFont val="Times New Roman"/>
        <family val="1"/>
      </rPr>
      <t>m3/d</t>
    </r>
    <r>
      <rPr>
        <sz val="10"/>
        <rFont val="宋体"/>
        <family val="3"/>
        <charset val="134"/>
      </rPr>
      <t>，本次污水处理厂改扩建满足</t>
    </r>
    <r>
      <rPr>
        <sz val="10"/>
        <rFont val="Times New Roman"/>
        <family val="1"/>
      </rPr>
      <t xml:space="preserve">8 </t>
    </r>
    <r>
      <rPr>
        <sz val="10"/>
        <rFont val="宋体"/>
        <family val="3"/>
        <charset val="134"/>
      </rPr>
      <t>万</t>
    </r>
    <r>
      <rPr>
        <sz val="10"/>
        <rFont val="Times New Roman"/>
        <family val="1"/>
      </rPr>
      <t xml:space="preserve">m3/d </t>
    </r>
    <r>
      <rPr>
        <sz val="10"/>
        <rFont val="宋体"/>
        <family val="3"/>
        <charset val="134"/>
      </rPr>
      <t>的扩建规模和不少于</t>
    </r>
    <r>
      <rPr>
        <sz val="10"/>
        <rFont val="Times New Roman"/>
        <family val="1"/>
      </rPr>
      <t>30%</t>
    </r>
    <r>
      <rPr>
        <sz val="10"/>
        <rFont val="宋体"/>
        <family val="3"/>
        <charset val="134"/>
      </rPr>
      <t>的再生水利用能力；同步针对现状一期工程进行就地提标改造，下一步扩建</t>
    </r>
    <r>
      <rPr>
        <sz val="10"/>
        <rFont val="Times New Roman"/>
        <family val="1"/>
      </rPr>
      <t xml:space="preserve">8 </t>
    </r>
    <r>
      <rPr>
        <sz val="10"/>
        <rFont val="宋体"/>
        <family val="3"/>
        <charset val="134"/>
      </rPr>
      <t>万</t>
    </r>
    <r>
      <rPr>
        <sz val="10"/>
        <rFont val="Times New Roman"/>
        <family val="1"/>
      </rPr>
      <t xml:space="preserve">m3/d </t>
    </r>
    <r>
      <rPr>
        <sz val="10"/>
        <rFont val="宋体"/>
        <family val="3"/>
        <charset val="134"/>
      </rPr>
      <t>实现总设计规模达到</t>
    </r>
    <r>
      <rPr>
        <sz val="10"/>
        <rFont val="Times New Roman"/>
        <family val="1"/>
      </rPr>
      <t>20</t>
    </r>
    <r>
      <rPr>
        <sz val="10"/>
        <rFont val="宋体"/>
        <family val="3"/>
        <charset val="134"/>
      </rPr>
      <t>万</t>
    </r>
    <r>
      <rPr>
        <sz val="10"/>
        <rFont val="Times New Roman"/>
        <family val="1"/>
      </rPr>
      <t>m3/d</t>
    </r>
    <r>
      <rPr>
        <sz val="10"/>
        <rFont val="宋体"/>
        <family val="3"/>
        <charset val="134"/>
      </rPr>
      <t>。本次结合改扩建同步考虑的加盖除臭工程设计规模</t>
    </r>
    <r>
      <rPr>
        <sz val="10"/>
        <rFont val="Times New Roman"/>
        <family val="1"/>
      </rPr>
      <t xml:space="preserve">12 </t>
    </r>
    <r>
      <rPr>
        <sz val="10"/>
        <rFont val="宋体"/>
        <family val="3"/>
        <charset val="134"/>
      </rPr>
      <t>万</t>
    </r>
    <r>
      <rPr>
        <sz val="10"/>
        <rFont val="Times New Roman"/>
        <family val="1"/>
      </rPr>
      <t>m3/d</t>
    </r>
    <r>
      <rPr>
        <sz val="10"/>
        <rFont val="宋体"/>
        <family val="3"/>
        <charset val="134"/>
      </rPr>
      <t>。</t>
    </r>
    <phoneticPr fontId="2" type="noConversion"/>
  </si>
  <si>
    <r>
      <rPr>
        <sz val="10"/>
        <rFont val="宋体"/>
        <family val="3"/>
        <charset val="134"/>
      </rPr>
      <t>在建，中标通知书、施工合同、监理合同、勘察设计合同、监理月报、支付凭证</t>
    </r>
    <phoneticPr fontId="2" type="noConversion"/>
  </si>
  <si>
    <r>
      <rPr>
        <sz val="10"/>
        <rFont val="宋体"/>
        <family val="3"/>
        <charset val="134"/>
      </rPr>
      <t>金庭镇污水处理厂准Ⅳ类提标工程</t>
    </r>
    <phoneticPr fontId="2" type="noConversion"/>
  </si>
  <si>
    <r>
      <rPr>
        <sz val="10"/>
        <rFont val="宋体"/>
        <family val="3"/>
        <charset val="134"/>
      </rPr>
      <t>金庭污水厂尾水净化工程</t>
    </r>
    <phoneticPr fontId="2" type="noConversion"/>
  </si>
  <si>
    <r>
      <rPr>
        <sz val="10"/>
        <rFont val="宋体"/>
        <family val="3"/>
        <charset val="134"/>
      </rPr>
      <t>不在目标责任书</t>
    </r>
    <phoneticPr fontId="2" type="noConversion"/>
  </si>
  <si>
    <r>
      <rPr>
        <sz val="10"/>
        <rFont val="宋体"/>
        <family val="3"/>
        <charset val="134"/>
      </rPr>
      <t>在建，中标通知书、施工合同、监理合同、监理月报、支付凭证</t>
    </r>
    <phoneticPr fontId="2" type="noConversion"/>
  </si>
  <si>
    <r>
      <rPr>
        <sz val="10"/>
        <rFont val="宋体"/>
        <family val="3"/>
        <charset val="134"/>
      </rPr>
      <t>苏州工业园区污水管网优化续建工程</t>
    </r>
    <phoneticPr fontId="2" type="noConversion"/>
  </si>
  <si>
    <r>
      <rPr>
        <sz val="10"/>
        <rFont val="宋体"/>
        <family val="3"/>
        <charset val="134"/>
      </rPr>
      <t>在建，中标通知书</t>
    </r>
    <phoneticPr fontId="2" type="noConversion"/>
  </si>
  <si>
    <r>
      <rPr>
        <sz val="10"/>
        <rFont val="宋体"/>
        <family val="3"/>
        <charset val="134"/>
      </rPr>
      <t>项目建议书批复、可研批复、环评批复</t>
    </r>
    <phoneticPr fontId="2" type="noConversion"/>
  </si>
  <si>
    <r>
      <rPr>
        <sz val="10"/>
        <rFont val="宋体"/>
        <family val="3"/>
        <charset val="134"/>
      </rPr>
      <t>无</t>
    </r>
    <phoneticPr fontId="2" type="noConversion"/>
  </si>
  <si>
    <r>
      <t>1</t>
    </r>
    <r>
      <rPr>
        <sz val="10"/>
        <rFont val="宋体"/>
        <family val="3"/>
        <charset val="134"/>
      </rPr>
      <t xml:space="preserve">、补充首期、最后一期监理月报，能够体现项目的建设时间、建设工程量
</t>
    </r>
    <r>
      <rPr>
        <sz val="10"/>
        <rFont val="Times New Roman"/>
        <family val="1"/>
      </rPr>
      <t>2</t>
    </r>
    <r>
      <rPr>
        <sz val="10"/>
        <rFont val="宋体"/>
        <family val="3"/>
        <charset val="134"/>
      </rPr>
      <t>、已完工项目提供竣工验收证明书</t>
    </r>
    <phoneticPr fontId="2" type="noConversion"/>
  </si>
  <si>
    <r>
      <rPr>
        <sz val="10"/>
        <rFont val="宋体"/>
        <family val="3"/>
        <charset val="134"/>
      </rPr>
      <t>吴江区雨污分流改造工程</t>
    </r>
    <phoneticPr fontId="2" type="noConversion"/>
  </si>
  <si>
    <r>
      <rPr>
        <sz val="10"/>
        <rFont val="宋体"/>
        <family val="3"/>
        <charset val="134"/>
      </rPr>
      <t>黎里镇排水达标区建设工程项目</t>
    </r>
    <phoneticPr fontId="2" type="noConversion"/>
  </si>
  <si>
    <r>
      <rPr>
        <sz val="10"/>
        <rFont val="宋体"/>
        <family val="3"/>
        <charset val="134"/>
      </rPr>
      <t>本次申报工程内容为铺设雨污水管网总长</t>
    </r>
    <r>
      <rPr>
        <sz val="10"/>
        <rFont val="Times New Roman"/>
        <family val="1"/>
      </rPr>
      <t>44155.91</t>
    </r>
    <r>
      <rPr>
        <sz val="10"/>
        <rFont val="宋体"/>
        <family val="3"/>
        <charset val="134"/>
      </rPr>
      <t>米，其中雨水管网</t>
    </r>
    <r>
      <rPr>
        <sz val="10"/>
        <rFont val="Times New Roman"/>
        <family val="1"/>
      </rPr>
      <t>9977.03</t>
    </r>
    <r>
      <rPr>
        <sz val="10"/>
        <rFont val="宋体"/>
        <family val="3"/>
        <charset val="134"/>
      </rPr>
      <t>米，污水管网</t>
    </r>
    <r>
      <rPr>
        <sz val="10"/>
        <rFont val="Times New Roman"/>
        <family val="1"/>
      </rPr>
      <t>34178.88</t>
    </r>
    <r>
      <rPr>
        <sz val="10"/>
        <rFont val="宋体"/>
        <family val="3"/>
        <charset val="134"/>
      </rPr>
      <t>米。主要建设内容包括雨污水管网铺设、道路及绿化恢复等。</t>
    </r>
    <phoneticPr fontId="2" type="noConversion"/>
  </si>
  <si>
    <r>
      <rPr>
        <sz val="10"/>
        <rFont val="宋体"/>
        <family val="3"/>
        <charset val="134"/>
      </rPr>
      <t>在责任书</t>
    </r>
    <phoneticPr fontId="2" type="noConversion"/>
  </si>
  <si>
    <r>
      <rPr>
        <sz val="10"/>
        <rFont val="宋体"/>
        <family val="3"/>
        <charset val="134"/>
      </rPr>
      <t>在建，中标通知书、监理合同、设计合同、施工合同、工程进度款审核确认表、工程款支付证书、监理月报</t>
    </r>
    <phoneticPr fontId="2" type="noConversion"/>
  </si>
  <si>
    <r>
      <t>1</t>
    </r>
    <r>
      <rPr>
        <sz val="10"/>
        <rFont val="宋体"/>
        <family val="3"/>
        <charset val="134"/>
      </rPr>
      <t>、补充资料；</t>
    </r>
    <r>
      <rPr>
        <sz val="10"/>
        <rFont val="Times New Roman"/>
        <family val="1"/>
      </rPr>
      <t/>
    </r>
    <phoneticPr fontId="1" type="noConversion"/>
  </si>
  <si>
    <t>2019.3-2019.12</t>
    <phoneticPr fontId="2" type="noConversion"/>
  </si>
  <si>
    <r>
      <rPr>
        <sz val="10"/>
        <rFont val="宋体"/>
        <family val="3"/>
        <charset val="134"/>
      </rPr>
      <t>本项目提标工程建设规模</t>
    </r>
    <r>
      <rPr>
        <sz val="10"/>
        <rFont val="Times New Roman"/>
        <family val="1"/>
      </rPr>
      <t>1.0</t>
    </r>
    <r>
      <rPr>
        <sz val="10"/>
        <rFont val="宋体"/>
        <family val="3"/>
        <charset val="134"/>
      </rPr>
      <t>万</t>
    </r>
    <r>
      <rPr>
        <sz val="10"/>
        <rFont val="Times New Roman"/>
        <family val="1"/>
      </rPr>
      <t>m3/d</t>
    </r>
    <r>
      <rPr>
        <sz val="10"/>
        <rFont val="宋体"/>
        <family val="3"/>
        <charset val="134"/>
      </rPr>
      <t>。建设内容主要包括金庭污水处理厂厂内提升工程、尾水湿地净化工程两部分内容。污水处理厂内提升工程包括污水处理厂数字化运行优化与反硝化强化提升；尾水湿地净化工程包括人工湿地建设。</t>
    </r>
    <phoneticPr fontId="2" type="noConversion"/>
  </si>
  <si>
    <t>包括金庭污水处理厂厂内提升工程、尾水湿地净化工程两部分内容。污水处理厂内提升工程包括污水处理厂数字化运行优化与反硝化强化提升；尾水湿地净化工程包括人工湿地建设。</t>
    <phoneticPr fontId="2" type="noConversion"/>
  </si>
  <si>
    <r>
      <rPr>
        <sz val="10"/>
        <rFont val="宋体"/>
        <family val="3"/>
        <charset val="134"/>
      </rPr>
      <t>湿地的用地是临时用地手续，</t>
    </r>
    <r>
      <rPr>
        <sz val="10"/>
        <rFont val="Times New Roman"/>
        <family val="1"/>
      </rPr>
      <t>2</t>
    </r>
    <r>
      <rPr>
        <sz val="10"/>
        <rFont val="宋体"/>
        <family val="3"/>
        <charset val="134"/>
      </rPr>
      <t>年到期后需要续租</t>
    </r>
    <phoneticPr fontId="2" type="noConversion"/>
  </si>
  <si>
    <r>
      <rPr>
        <sz val="10"/>
        <rFont val="宋体"/>
        <family val="3"/>
        <charset val="134"/>
      </rPr>
      <t>原水泵站</t>
    </r>
    <r>
      <rPr>
        <sz val="10"/>
        <rFont val="Times New Roman"/>
        <family val="1"/>
      </rPr>
      <t xml:space="preserve">1 </t>
    </r>
    <r>
      <rPr>
        <sz val="10"/>
        <rFont val="宋体"/>
        <family val="3"/>
        <charset val="134"/>
      </rPr>
      <t>座，含取水头部、引水管、泵房、变配电间、加药间以及办公楼、门卫等附属管理建筑等；原水输水管线，沿阳澄湖大道、中环北线和蠡太路方向敷设管线，最终穿过元和塘及黄埭河后进入相城水厂，长度约</t>
    </r>
    <r>
      <rPr>
        <sz val="10"/>
        <rFont val="Times New Roman"/>
        <family val="1"/>
      </rPr>
      <t>22km</t>
    </r>
    <r>
      <rPr>
        <sz val="10"/>
        <rFont val="宋体"/>
        <family val="3"/>
        <charset val="134"/>
      </rPr>
      <t>。</t>
    </r>
    <phoneticPr fontId="1" type="noConversion"/>
  </si>
  <si>
    <r>
      <rPr>
        <sz val="10"/>
        <rFont val="宋体"/>
        <family val="3"/>
        <charset val="134"/>
      </rPr>
      <t>原水输水管线，沿阳澄湖大道、中环北线和蠡太路方向敷设管线，最终穿过元和塘及黄埭河后进入相城水厂，长度约</t>
    </r>
    <r>
      <rPr>
        <sz val="10"/>
        <rFont val="Times New Roman"/>
        <family val="1"/>
      </rPr>
      <t>33km</t>
    </r>
    <r>
      <rPr>
        <sz val="10"/>
        <rFont val="宋体"/>
        <family val="3"/>
        <charset val="134"/>
      </rPr>
      <t>（总长，不含</t>
    </r>
    <r>
      <rPr>
        <sz val="10"/>
        <rFont val="Times New Roman"/>
        <family val="1"/>
      </rPr>
      <t>2018</t>
    </r>
    <r>
      <rPr>
        <sz val="10"/>
        <rFont val="宋体"/>
        <family val="3"/>
        <charset val="134"/>
      </rPr>
      <t>年已核定的</t>
    </r>
    <r>
      <rPr>
        <sz val="10"/>
        <rFont val="Times New Roman"/>
        <family val="1"/>
      </rPr>
      <t>11km</t>
    </r>
    <r>
      <rPr>
        <sz val="10"/>
        <rFont val="宋体"/>
        <family val="3"/>
        <charset val="134"/>
      </rPr>
      <t>），另外原水泵站及取水头部设备采购及安装。</t>
    </r>
    <phoneticPr fontId="2" type="noConversion"/>
  </si>
  <si>
    <r>
      <rPr>
        <sz val="10"/>
        <rFont val="宋体"/>
        <family val="3"/>
        <charset val="134"/>
      </rPr>
      <t>对星港街水厂二期</t>
    </r>
    <r>
      <rPr>
        <sz val="10"/>
        <rFont val="Times New Roman"/>
        <family val="1"/>
      </rPr>
      <t>30</t>
    </r>
    <r>
      <rPr>
        <sz val="10"/>
        <rFont val="宋体"/>
        <family val="3"/>
        <charset val="134"/>
      </rPr>
      <t>万吨</t>
    </r>
    <r>
      <rPr>
        <sz val="10"/>
        <rFont val="Times New Roman"/>
        <family val="1"/>
      </rPr>
      <t>/</t>
    </r>
    <r>
      <rPr>
        <sz val="10"/>
        <rFont val="宋体"/>
        <family val="3"/>
        <charset val="134"/>
      </rPr>
      <t>日的自来水处理设施进行深度处理升级改建。</t>
    </r>
    <phoneticPr fontId="2" type="noConversion"/>
  </si>
  <si>
    <r>
      <rPr>
        <sz val="10"/>
        <rFont val="宋体"/>
        <family val="3"/>
        <charset val="134"/>
      </rPr>
      <t>对星港街水厂二期</t>
    </r>
    <r>
      <rPr>
        <sz val="10"/>
        <rFont val="Times New Roman"/>
        <family val="1"/>
      </rPr>
      <t>30</t>
    </r>
    <r>
      <rPr>
        <sz val="10"/>
        <rFont val="宋体"/>
        <family val="3"/>
        <charset val="134"/>
      </rPr>
      <t>万吨</t>
    </r>
    <r>
      <rPr>
        <sz val="10"/>
        <rFont val="Times New Roman"/>
        <family val="1"/>
      </rPr>
      <t>/</t>
    </r>
    <r>
      <rPr>
        <sz val="10"/>
        <rFont val="宋体"/>
        <family val="3"/>
        <charset val="134"/>
      </rPr>
      <t>日的自来水处理设施进行深度处理升级改建。</t>
    </r>
    <phoneticPr fontId="2" type="noConversion"/>
  </si>
  <si>
    <r>
      <rPr>
        <sz val="10"/>
        <rFont val="宋体"/>
        <family val="3"/>
        <charset val="134"/>
      </rPr>
      <t>吴江区沿太湖各镇（区）、相关单位打捞蓝藻水草、藻水处置等工作，确保水源地供水安全，达到省里提出的</t>
    </r>
    <r>
      <rPr>
        <sz val="10"/>
        <rFont val="Times New Roman"/>
        <family val="1"/>
      </rPr>
      <t>“</t>
    </r>
    <r>
      <rPr>
        <sz val="10"/>
        <rFont val="宋体"/>
        <family val="3"/>
        <charset val="134"/>
      </rPr>
      <t>两个确保</t>
    </r>
    <r>
      <rPr>
        <sz val="10"/>
        <rFont val="Times New Roman"/>
        <family val="1"/>
      </rPr>
      <t>”</t>
    </r>
    <r>
      <rPr>
        <sz val="10"/>
        <rFont val="宋体"/>
        <family val="3"/>
        <charset val="134"/>
      </rPr>
      <t>要求。</t>
    </r>
    <phoneticPr fontId="2" type="noConversion"/>
  </si>
  <si>
    <r>
      <rPr>
        <sz val="10"/>
        <rFont val="宋体"/>
        <family val="3"/>
        <charset val="134"/>
      </rPr>
      <t>新建一座规模</t>
    </r>
    <r>
      <rPr>
        <sz val="10"/>
        <rFont val="Times New Roman"/>
        <family val="1"/>
      </rPr>
      <t>8</t>
    </r>
    <r>
      <rPr>
        <sz val="10"/>
        <rFont val="宋体"/>
        <family val="3"/>
        <charset val="134"/>
      </rPr>
      <t>万</t>
    </r>
    <r>
      <rPr>
        <sz val="10"/>
        <rFont val="Times New Roman"/>
        <family val="1"/>
      </rPr>
      <t>m3/d</t>
    </r>
    <r>
      <rPr>
        <sz val="10"/>
        <rFont val="宋体"/>
        <family val="3"/>
        <charset val="134"/>
      </rPr>
      <t>（土建规模</t>
    </r>
    <r>
      <rPr>
        <sz val="10"/>
        <rFont val="Times New Roman"/>
        <family val="1"/>
      </rPr>
      <t>10</t>
    </r>
    <r>
      <rPr>
        <sz val="10"/>
        <rFont val="宋体"/>
        <family val="3"/>
        <charset val="134"/>
      </rPr>
      <t>万</t>
    </r>
    <r>
      <rPr>
        <sz val="10"/>
        <rFont val="Times New Roman"/>
        <family val="1"/>
      </rPr>
      <t>m3/d</t>
    </r>
    <r>
      <rPr>
        <sz val="10"/>
        <rFont val="宋体"/>
        <family val="3"/>
        <charset val="134"/>
      </rPr>
      <t>）全地下污水处理厂（出水达一级</t>
    </r>
    <r>
      <rPr>
        <sz val="10"/>
        <rFont val="Times New Roman"/>
        <family val="1"/>
      </rPr>
      <t>A</t>
    </r>
    <r>
      <rPr>
        <sz val="10"/>
        <rFont val="宋体"/>
        <family val="3"/>
        <charset val="134"/>
      </rPr>
      <t>标准），及建筑面积为</t>
    </r>
    <r>
      <rPr>
        <sz val="10"/>
        <rFont val="Times New Roman"/>
        <family val="1"/>
      </rPr>
      <t>5290</t>
    </r>
    <r>
      <rPr>
        <sz val="10"/>
        <rFont val="宋体"/>
        <family val="3"/>
        <charset val="134"/>
      </rPr>
      <t>平方米的配套技术业务用房一座；对原污水厂进厂管、中水管等进行综合改造利用。污泥经脱水后外运处置。（根据监理月报，截止</t>
    </r>
    <r>
      <rPr>
        <sz val="10"/>
        <rFont val="Times New Roman"/>
        <family val="1"/>
      </rPr>
      <t>2019</t>
    </r>
    <r>
      <rPr>
        <sz val="10"/>
        <rFont val="宋体"/>
        <family val="3"/>
        <charset val="134"/>
      </rPr>
      <t>年</t>
    </r>
    <r>
      <rPr>
        <sz val="10"/>
        <rFont val="Times New Roman"/>
        <family val="1"/>
      </rPr>
      <t>8</t>
    </r>
    <r>
      <rPr>
        <sz val="10"/>
        <rFont val="宋体"/>
        <family val="3"/>
        <charset val="134"/>
      </rPr>
      <t>月</t>
    </r>
    <r>
      <rPr>
        <sz val="10"/>
        <rFont val="Times New Roman"/>
        <family val="1"/>
      </rPr>
      <t>25</t>
    </r>
    <r>
      <rPr>
        <sz val="10"/>
        <rFont val="宋体"/>
        <family val="3"/>
        <charset val="134"/>
      </rPr>
      <t>日，土建完成投资约</t>
    </r>
    <r>
      <rPr>
        <sz val="10"/>
        <rFont val="Times New Roman"/>
        <family val="1"/>
      </rPr>
      <t>39%</t>
    </r>
    <r>
      <rPr>
        <sz val="10"/>
        <rFont val="宋体"/>
        <family val="3"/>
        <charset val="134"/>
      </rPr>
      <t>，</t>
    </r>
    <r>
      <rPr>
        <sz val="10"/>
        <rFont val="Times New Roman"/>
        <family val="1"/>
      </rPr>
      <t>17420.8</t>
    </r>
    <r>
      <rPr>
        <sz val="10"/>
        <rFont val="宋体"/>
        <family val="3"/>
        <charset val="134"/>
      </rPr>
      <t>万元；设备完成投资</t>
    </r>
    <r>
      <rPr>
        <sz val="10"/>
        <rFont val="Times New Roman"/>
        <family val="1"/>
      </rPr>
      <t>30%</t>
    </r>
    <r>
      <rPr>
        <sz val="10"/>
        <rFont val="宋体"/>
        <family val="3"/>
        <charset val="134"/>
      </rPr>
      <t>，</t>
    </r>
    <r>
      <rPr>
        <sz val="10"/>
        <rFont val="Times New Roman"/>
        <family val="1"/>
      </rPr>
      <t>3037.55</t>
    </r>
    <r>
      <rPr>
        <sz val="10"/>
        <rFont val="宋体"/>
        <family val="3"/>
        <charset val="134"/>
      </rPr>
      <t>万元）</t>
    </r>
    <phoneticPr fontId="2" type="noConversion"/>
  </si>
  <si>
    <r>
      <rPr>
        <sz val="10"/>
        <rFont val="宋体"/>
        <family val="3"/>
        <charset val="134"/>
      </rPr>
      <t>扩建规模</t>
    </r>
    <r>
      <rPr>
        <sz val="10"/>
        <rFont val="Times New Roman"/>
        <family val="1"/>
      </rPr>
      <t>6</t>
    </r>
    <r>
      <rPr>
        <sz val="10"/>
        <rFont val="宋体"/>
        <family val="3"/>
        <charset val="134"/>
      </rPr>
      <t>万立方米</t>
    </r>
    <r>
      <rPr>
        <sz val="10"/>
        <rFont val="Times New Roman"/>
        <family val="1"/>
      </rPr>
      <t>/</t>
    </r>
    <r>
      <rPr>
        <sz val="10"/>
        <rFont val="宋体"/>
        <family val="3"/>
        <charset val="134"/>
      </rPr>
      <t>日。新建粗格栅与进水泵房，细格栅间及沉砂池，调节池，水解酸化池，平流沉淀池，回流污泥泵房，</t>
    </r>
    <r>
      <rPr>
        <sz val="10"/>
        <rFont val="Times New Roman"/>
        <family val="1"/>
      </rPr>
      <t>A2/O</t>
    </r>
    <r>
      <rPr>
        <sz val="10"/>
        <rFont val="宋体"/>
        <family val="3"/>
        <charset val="134"/>
      </rPr>
      <t>生化反应池，高效沉淀池，综合楼以及尾水排放管等。</t>
    </r>
    <phoneticPr fontId="2" type="noConversion"/>
  </si>
  <si>
    <r>
      <rPr>
        <sz val="10"/>
        <rFont val="宋体"/>
        <family val="3"/>
        <charset val="134"/>
      </rPr>
      <t>扩建规模</t>
    </r>
    <r>
      <rPr>
        <sz val="10"/>
        <rFont val="Times New Roman"/>
        <family val="1"/>
      </rPr>
      <t>6</t>
    </r>
    <r>
      <rPr>
        <sz val="10"/>
        <rFont val="宋体"/>
        <family val="3"/>
        <charset val="134"/>
      </rPr>
      <t>万立方米</t>
    </r>
    <r>
      <rPr>
        <sz val="10"/>
        <rFont val="Times New Roman"/>
        <family val="1"/>
      </rPr>
      <t>/</t>
    </r>
    <r>
      <rPr>
        <sz val="10"/>
        <rFont val="宋体"/>
        <family val="3"/>
        <charset val="134"/>
      </rPr>
      <t>日。新建粗格栅与进水泵房，细格栅间及沉砂池，调节池，水解酸化池，平流沉淀池，回流污泥泵房，</t>
    </r>
    <r>
      <rPr>
        <sz val="10"/>
        <rFont val="Times New Roman"/>
        <family val="1"/>
      </rPr>
      <t>A2/O</t>
    </r>
    <r>
      <rPr>
        <sz val="10"/>
        <rFont val="宋体"/>
        <family val="3"/>
        <charset val="134"/>
      </rPr>
      <t>生化反应池，高效沉淀池，综合楼以及尾水排放管等。</t>
    </r>
    <phoneticPr fontId="2" type="noConversion"/>
  </si>
  <si>
    <t>2018.9-2019.12</t>
    <phoneticPr fontId="2" type="noConversion"/>
  </si>
  <si>
    <r>
      <rPr>
        <sz val="10"/>
        <rFont val="宋体"/>
        <family val="3"/>
        <charset val="134"/>
      </rPr>
      <t>新增污水处理规模</t>
    </r>
    <r>
      <rPr>
        <sz val="10"/>
        <rFont val="Times New Roman"/>
        <family val="1"/>
      </rPr>
      <t xml:space="preserve">6 </t>
    </r>
    <r>
      <rPr>
        <sz val="10"/>
        <rFont val="宋体"/>
        <family val="3"/>
        <charset val="134"/>
      </rPr>
      <t>万</t>
    </r>
    <r>
      <rPr>
        <sz val="10"/>
        <rFont val="Times New Roman"/>
        <family val="1"/>
      </rPr>
      <t xml:space="preserve">m3/d </t>
    </r>
    <r>
      <rPr>
        <sz val="10"/>
        <rFont val="宋体"/>
        <family val="3"/>
        <charset val="134"/>
      </rPr>
      <t>及不少于</t>
    </r>
    <r>
      <rPr>
        <sz val="10"/>
        <rFont val="Times New Roman"/>
        <family val="1"/>
      </rPr>
      <t>20%</t>
    </r>
    <r>
      <rPr>
        <sz val="10"/>
        <rFont val="宋体"/>
        <family val="3"/>
        <charset val="134"/>
      </rPr>
      <t>再生水利用能力，满足近期污水处理规模需要。主要新建半地下式箱体建筑，用于安排布置新增的</t>
    </r>
    <r>
      <rPr>
        <sz val="10"/>
        <rFont val="Times New Roman"/>
        <family val="1"/>
      </rPr>
      <t xml:space="preserve">6 </t>
    </r>
    <r>
      <rPr>
        <sz val="10"/>
        <rFont val="宋体"/>
        <family val="3"/>
        <charset val="134"/>
      </rPr>
      <t>万</t>
    </r>
    <r>
      <rPr>
        <sz val="10"/>
        <rFont val="Times New Roman"/>
        <family val="1"/>
      </rPr>
      <t xml:space="preserve">m3/d </t>
    </r>
    <r>
      <rPr>
        <sz val="10"/>
        <rFont val="宋体"/>
        <family val="3"/>
        <charset val="134"/>
      </rPr>
      <t>污水处理工程所需的进水泵房、初沉池、</t>
    </r>
    <r>
      <rPr>
        <sz val="10"/>
        <rFont val="Times New Roman"/>
        <family val="1"/>
      </rPr>
      <t xml:space="preserve">AAO+AO </t>
    </r>
    <r>
      <rPr>
        <sz val="10"/>
        <rFont val="宋体"/>
        <family val="3"/>
        <charset val="134"/>
      </rPr>
      <t>池、二沉池、深度处理高效沉淀池和深床滤池、污泥浓缩池等，新建设施加盖除臭。项目新建一座总建筑面积约</t>
    </r>
    <r>
      <rPr>
        <sz val="10"/>
        <rFont val="Times New Roman"/>
        <family val="1"/>
      </rPr>
      <t xml:space="preserve">41667.00 </t>
    </r>
    <r>
      <rPr>
        <sz val="10"/>
        <rFont val="宋体"/>
        <family val="3"/>
        <charset val="134"/>
      </rPr>
      <t>平方米的半地下室箱体厂房建筑，建设一座</t>
    </r>
    <r>
      <rPr>
        <sz val="10"/>
        <rFont val="Times New Roman"/>
        <family val="1"/>
      </rPr>
      <t xml:space="preserve">2500.00 </t>
    </r>
    <r>
      <rPr>
        <sz val="10"/>
        <rFont val="宋体"/>
        <family val="3"/>
        <charset val="134"/>
      </rPr>
      <t>平方米的办公楼，一座</t>
    </r>
    <r>
      <rPr>
        <sz val="10"/>
        <rFont val="Times New Roman"/>
        <family val="1"/>
      </rPr>
      <t xml:space="preserve">65.00 </t>
    </r>
    <r>
      <rPr>
        <sz val="10"/>
        <rFont val="宋体"/>
        <family val="3"/>
        <charset val="134"/>
      </rPr>
      <t>平方米的门卫及一座</t>
    </r>
    <r>
      <rPr>
        <sz val="10"/>
        <rFont val="Times New Roman"/>
        <family val="1"/>
      </rPr>
      <t xml:space="preserve">225.00 </t>
    </r>
    <r>
      <rPr>
        <sz val="10"/>
        <rFont val="宋体"/>
        <family val="3"/>
        <charset val="134"/>
      </rPr>
      <t>平方米的变电所。</t>
    </r>
    <phoneticPr fontId="2" type="noConversion"/>
  </si>
  <si>
    <r>
      <rPr>
        <sz val="10"/>
        <rFont val="宋体"/>
        <family val="3"/>
        <charset val="134"/>
      </rPr>
      <t>新增污水处理规模</t>
    </r>
    <r>
      <rPr>
        <sz val="10"/>
        <rFont val="Times New Roman"/>
        <family val="1"/>
      </rPr>
      <t xml:space="preserve">6 </t>
    </r>
    <r>
      <rPr>
        <sz val="10"/>
        <rFont val="宋体"/>
        <family val="3"/>
        <charset val="134"/>
      </rPr>
      <t>万</t>
    </r>
    <r>
      <rPr>
        <sz val="10"/>
        <rFont val="Times New Roman"/>
        <family val="1"/>
      </rPr>
      <t xml:space="preserve">m3/d </t>
    </r>
    <r>
      <rPr>
        <sz val="10"/>
        <rFont val="宋体"/>
        <family val="3"/>
        <charset val="134"/>
      </rPr>
      <t>及不少于</t>
    </r>
    <r>
      <rPr>
        <sz val="10"/>
        <rFont val="Times New Roman"/>
        <family val="1"/>
      </rPr>
      <t>20%</t>
    </r>
    <r>
      <rPr>
        <sz val="10"/>
        <rFont val="宋体"/>
        <family val="3"/>
        <charset val="134"/>
      </rPr>
      <t>再生水利用能力，满足近期污水处理规模需要。</t>
    </r>
    <phoneticPr fontId="2" type="noConversion"/>
  </si>
  <si>
    <t>2019.1-2019.12</t>
    <phoneticPr fontId="2" type="noConversion"/>
  </si>
  <si>
    <r>
      <rPr>
        <sz val="10"/>
        <rFont val="宋体"/>
        <family val="3"/>
        <charset val="134"/>
      </rPr>
      <t>本次污水处理厂改扩建满足</t>
    </r>
    <r>
      <rPr>
        <sz val="10"/>
        <rFont val="Times New Roman"/>
        <family val="1"/>
      </rPr>
      <t xml:space="preserve">8 </t>
    </r>
    <r>
      <rPr>
        <sz val="10"/>
        <rFont val="宋体"/>
        <family val="3"/>
        <charset val="134"/>
      </rPr>
      <t>万</t>
    </r>
    <r>
      <rPr>
        <sz val="10"/>
        <rFont val="Times New Roman"/>
        <family val="1"/>
      </rPr>
      <t xml:space="preserve">m3/d </t>
    </r>
    <r>
      <rPr>
        <sz val="10"/>
        <rFont val="宋体"/>
        <family val="3"/>
        <charset val="134"/>
      </rPr>
      <t>的扩建规模和不少于</t>
    </r>
    <r>
      <rPr>
        <sz val="10"/>
        <rFont val="Times New Roman"/>
        <family val="1"/>
      </rPr>
      <t>30%</t>
    </r>
    <r>
      <rPr>
        <sz val="10"/>
        <rFont val="宋体"/>
        <family val="3"/>
        <charset val="134"/>
      </rPr>
      <t>的再生水利用能力；同步针对现状一期工程</t>
    </r>
    <r>
      <rPr>
        <sz val="10"/>
        <rFont val="Times New Roman"/>
        <family val="1"/>
      </rPr>
      <t>4</t>
    </r>
    <r>
      <rPr>
        <sz val="10"/>
        <rFont val="宋体"/>
        <family val="3"/>
        <charset val="134"/>
      </rPr>
      <t>万</t>
    </r>
    <r>
      <rPr>
        <sz val="10"/>
        <rFont val="Times New Roman"/>
        <family val="1"/>
      </rPr>
      <t>m3/d</t>
    </r>
    <r>
      <rPr>
        <sz val="10"/>
        <rFont val="宋体"/>
        <family val="3"/>
        <charset val="134"/>
      </rPr>
      <t>进行就地提标改造</t>
    </r>
    <phoneticPr fontId="2" type="noConversion"/>
  </si>
  <si>
    <t>污水管网建设</t>
    <phoneticPr fontId="2" type="noConversion"/>
  </si>
  <si>
    <r>
      <rPr>
        <sz val="10"/>
        <rFont val="宋体"/>
        <family val="3"/>
        <charset val="134"/>
      </rPr>
      <t>污水管网建设</t>
    </r>
    <r>
      <rPr>
        <sz val="10"/>
        <rFont val="Times New Roman"/>
        <family val="1"/>
      </rPr>
      <t>4.83km</t>
    </r>
    <phoneticPr fontId="2" type="noConversion"/>
  </si>
  <si>
    <t>2018.7-2019.6</t>
    <phoneticPr fontId="2" type="noConversion"/>
  </si>
  <si>
    <r>
      <rPr>
        <sz val="10"/>
        <rFont val="宋体"/>
        <family val="3"/>
        <charset val="134"/>
      </rPr>
      <t>对二污厂一期</t>
    </r>
    <r>
      <rPr>
        <sz val="10"/>
        <rFont val="Times New Roman"/>
        <family val="1"/>
      </rPr>
      <t>15</t>
    </r>
    <r>
      <rPr>
        <sz val="10"/>
        <rFont val="宋体"/>
        <family val="3"/>
        <charset val="134"/>
      </rPr>
      <t>万吨</t>
    </r>
    <r>
      <rPr>
        <sz val="10"/>
        <rFont val="Times New Roman"/>
        <family val="1"/>
      </rPr>
      <t>/</t>
    </r>
    <r>
      <rPr>
        <sz val="10"/>
        <rFont val="宋体"/>
        <family val="3"/>
        <charset val="134"/>
      </rPr>
      <t>日污水处理设施改建及二期</t>
    </r>
    <r>
      <rPr>
        <sz val="10"/>
        <rFont val="Times New Roman"/>
        <family val="1"/>
      </rPr>
      <t>15</t>
    </r>
    <r>
      <rPr>
        <sz val="10"/>
        <rFont val="宋体"/>
        <family val="3"/>
        <charset val="134"/>
      </rPr>
      <t>万吨</t>
    </r>
    <r>
      <rPr>
        <sz val="10"/>
        <rFont val="Times New Roman"/>
        <family val="1"/>
      </rPr>
      <t>/</t>
    </r>
    <r>
      <rPr>
        <sz val="10"/>
        <rFont val="宋体"/>
        <family val="3"/>
        <charset val="134"/>
      </rPr>
      <t>日污水处理设施扩建以及对一二期</t>
    </r>
    <r>
      <rPr>
        <sz val="10"/>
        <rFont val="Times New Roman"/>
        <family val="1"/>
      </rPr>
      <t>30</t>
    </r>
    <r>
      <rPr>
        <sz val="10"/>
        <rFont val="宋体"/>
        <family val="3"/>
        <charset val="134"/>
      </rPr>
      <t>万吨</t>
    </r>
    <r>
      <rPr>
        <sz val="10"/>
        <rFont val="Times New Roman"/>
        <family val="1"/>
      </rPr>
      <t>/</t>
    </r>
    <r>
      <rPr>
        <sz val="10"/>
        <rFont val="宋体"/>
        <family val="3"/>
        <charset val="134"/>
      </rPr>
      <t>日污水新建深度处理设施。</t>
    </r>
    <phoneticPr fontId="2" type="noConversion"/>
  </si>
  <si>
    <r>
      <rPr>
        <sz val="10"/>
        <rFont val="宋体"/>
        <family val="3"/>
        <charset val="134"/>
      </rPr>
      <t>对二污厂一期</t>
    </r>
    <r>
      <rPr>
        <sz val="10"/>
        <rFont val="Times New Roman"/>
        <family val="1"/>
      </rPr>
      <t>15</t>
    </r>
    <r>
      <rPr>
        <sz val="10"/>
        <rFont val="宋体"/>
        <family val="3"/>
        <charset val="134"/>
      </rPr>
      <t>万吨</t>
    </r>
    <r>
      <rPr>
        <sz val="10"/>
        <rFont val="Times New Roman"/>
        <family val="1"/>
      </rPr>
      <t>/</t>
    </r>
    <r>
      <rPr>
        <sz val="10"/>
        <rFont val="宋体"/>
        <family val="3"/>
        <charset val="134"/>
      </rPr>
      <t>日污水处理设施改建及二期</t>
    </r>
    <r>
      <rPr>
        <sz val="10"/>
        <rFont val="Times New Roman"/>
        <family val="1"/>
      </rPr>
      <t>15</t>
    </r>
    <r>
      <rPr>
        <sz val="10"/>
        <rFont val="宋体"/>
        <family val="3"/>
        <charset val="134"/>
      </rPr>
      <t>万吨</t>
    </r>
    <r>
      <rPr>
        <sz val="10"/>
        <rFont val="Times New Roman"/>
        <family val="1"/>
      </rPr>
      <t>/</t>
    </r>
    <r>
      <rPr>
        <sz val="10"/>
        <rFont val="宋体"/>
        <family val="3"/>
        <charset val="134"/>
      </rPr>
      <t>日污水处理设施扩建以及对一二期</t>
    </r>
    <r>
      <rPr>
        <sz val="10"/>
        <rFont val="Times New Roman"/>
        <family val="1"/>
      </rPr>
      <t>30</t>
    </r>
    <r>
      <rPr>
        <sz val="10"/>
        <rFont val="宋体"/>
        <family val="3"/>
        <charset val="134"/>
      </rPr>
      <t>万吨</t>
    </r>
    <r>
      <rPr>
        <sz val="10"/>
        <rFont val="Times New Roman"/>
        <family val="1"/>
      </rPr>
      <t>/</t>
    </r>
    <r>
      <rPr>
        <sz val="10"/>
        <rFont val="宋体"/>
        <family val="3"/>
        <charset val="134"/>
      </rPr>
      <t>日污水新建深度处理设施。</t>
    </r>
    <phoneticPr fontId="2" type="noConversion"/>
  </si>
  <si>
    <t>2019.1-2019.12</t>
    <phoneticPr fontId="2" type="noConversion"/>
  </si>
  <si>
    <r>
      <t>截止7月</t>
    </r>
    <r>
      <rPr>
        <sz val="11"/>
        <color theme="1"/>
        <rFont val="等线"/>
        <family val="3"/>
        <charset val="134"/>
        <scheme val="minor"/>
      </rPr>
      <t>25日监理月报完成投资</t>
    </r>
    <phoneticPr fontId="6" type="noConversion"/>
  </si>
  <si>
    <t>（14）</t>
    <phoneticPr fontId="1" type="noConversion"/>
  </si>
  <si>
    <t>*</t>
    <phoneticPr fontId="1" type="noConversion"/>
  </si>
  <si>
    <t>总计</t>
    <phoneticPr fontId="1" type="noConversion"/>
  </si>
  <si>
    <t>苏州</t>
  </si>
  <si>
    <t>工业园区</t>
    <phoneticPr fontId="2" type="noConversion"/>
  </si>
  <si>
    <t>吴江</t>
    <phoneticPr fontId="1" type="noConversion"/>
  </si>
  <si>
    <t>吴江</t>
    <phoneticPr fontId="2" type="noConversion"/>
  </si>
  <si>
    <t>附件</t>
    <phoneticPr fontId="2" type="noConversion"/>
  </si>
</sst>
</file>

<file path=xl/styles.xml><?xml version="1.0" encoding="utf-8"?>
<styleSheet xmlns="http://schemas.openxmlformats.org/spreadsheetml/2006/main">
  <numFmts count="3">
    <numFmt numFmtId="176" formatCode="0_ "/>
    <numFmt numFmtId="177" formatCode="0.00_ "/>
    <numFmt numFmtId="178" formatCode="0_);[Red]\(0\)"/>
  </numFmts>
  <fonts count="15">
    <font>
      <sz val="11"/>
      <color theme="1"/>
      <name val="等线"/>
      <charset val="134"/>
      <scheme val="minor"/>
    </font>
    <font>
      <sz val="9"/>
      <name val="等线"/>
      <family val="3"/>
      <charset val="134"/>
    </font>
    <font>
      <sz val="9"/>
      <name val="宋体"/>
      <family val="3"/>
      <charset val="134"/>
    </font>
    <font>
      <sz val="12"/>
      <name val="Times New Roman"/>
      <family val="1"/>
    </font>
    <font>
      <sz val="10"/>
      <name val="Arial"/>
      <family val="2"/>
    </font>
    <font>
      <sz val="12"/>
      <name val="宋体"/>
      <family val="3"/>
      <charset val="134"/>
    </font>
    <font>
      <sz val="9"/>
      <name val="等线"/>
      <charset val="134"/>
      <scheme val="minor"/>
    </font>
    <font>
      <sz val="10"/>
      <name val="Times New Roman"/>
      <family val="1"/>
    </font>
    <font>
      <b/>
      <sz val="10"/>
      <name val="Times New Roman"/>
      <family val="1"/>
    </font>
    <font>
      <b/>
      <sz val="10"/>
      <name val="宋体"/>
      <family val="3"/>
      <charset val="134"/>
    </font>
    <font>
      <sz val="10"/>
      <name val="宋体"/>
      <family val="3"/>
      <charset val="134"/>
    </font>
    <font>
      <b/>
      <sz val="14"/>
      <name val="Times New Roman"/>
      <family val="1"/>
    </font>
    <font>
      <b/>
      <sz val="14"/>
      <name val="宋体"/>
      <family val="3"/>
      <charset val="134"/>
    </font>
    <font>
      <sz val="11"/>
      <color theme="1"/>
      <name val="等线"/>
      <family val="3"/>
      <charset val="134"/>
      <scheme val="minor"/>
    </font>
    <font>
      <b/>
      <sz val="10"/>
      <name val="仿宋_GB2312"/>
      <family val="3"/>
      <charset val="134"/>
    </font>
  </fonts>
  <fills count="4">
    <fill>
      <patternFill patternType="none"/>
    </fill>
    <fill>
      <patternFill patternType="gray125"/>
    </fill>
    <fill>
      <patternFill patternType="solid">
        <fgColor rgb="FFFFFF00"/>
        <bgColor indexed="64"/>
      </patternFill>
    </fill>
    <fill>
      <patternFill patternType="solid">
        <fgColor rgb="FF92D050"/>
        <bgColor indexed="64"/>
      </patternFill>
    </fill>
  </fills>
  <borders count="6">
    <border>
      <left/>
      <right/>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s>
  <cellStyleXfs count="5">
    <xf numFmtId="0" fontId="0" fillId="0" borderId="0">
      <alignment vertical="center"/>
    </xf>
    <xf numFmtId="0" fontId="5" fillId="0" borderId="0"/>
    <xf numFmtId="0" fontId="5" fillId="0" borderId="0"/>
    <xf numFmtId="0" fontId="5" fillId="0" borderId="0"/>
    <xf numFmtId="0" fontId="4" fillId="0" borderId="0"/>
  </cellStyleXfs>
  <cellXfs count="94">
    <xf numFmtId="0" fontId="0" fillId="0" borderId="0" xfId="0">
      <alignment vertical="center"/>
    </xf>
    <xf numFmtId="0" fontId="3" fillId="0" borderId="0"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8" fillId="0" borderId="0" xfId="0" applyFont="1" applyFill="1" applyBorder="1" applyAlignment="1">
      <alignment vertical="center" wrapText="1"/>
    </xf>
    <xf numFmtId="0" fontId="7" fillId="0" borderId="0" xfId="0" applyFont="1" applyFill="1" applyBorder="1" applyAlignment="1">
      <alignment horizontal="center" vertical="center" wrapText="1"/>
    </xf>
    <xf numFmtId="0" fontId="7" fillId="0" borderId="0" xfId="0" applyFont="1" applyFill="1" applyBorder="1" applyAlignment="1">
      <alignment vertical="center" wrapText="1"/>
    </xf>
    <xf numFmtId="0" fontId="7" fillId="0" borderId="0" xfId="0" applyFont="1" applyFill="1" applyBorder="1" applyAlignment="1">
      <alignment horizontal="left" vertical="center" wrapText="1"/>
    </xf>
    <xf numFmtId="0" fontId="8" fillId="0" borderId="0" xfId="0" applyFont="1" applyFill="1" applyBorder="1" applyAlignment="1">
      <alignment horizontal="center" vertical="center" wrapText="1"/>
    </xf>
    <xf numFmtId="0" fontId="8" fillId="0" borderId="2" xfId="0" applyFont="1" applyFill="1" applyBorder="1" applyAlignment="1">
      <alignment horizontal="center" vertical="center" wrapText="1"/>
    </xf>
    <xf numFmtId="49" fontId="8" fillId="0" borderId="2" xfId="0" applyNumberFormat="1" applyFont="1" applyFill="1" applyBorder="1" applyAlignment="1">
      <alignment horizontal="center" vertical="center" wrapText="1"/>
    </xf>
    <xf numFmtId="0" fontId="8" fillId="0" borderId="2" xfId="0" applyNumberFormat="1" applyFont="1" applyFill="1" applyBorder="1" applyAlignment="1">
      <alignment horizontal="center" vertical="center" wrapText="1"/>
    </xf>
    <xf numFmtId="0" fontId="8" fillId="0" borderId="2" xfId="0" applyFont="1" applyFill="1" applyBorder="1" applyAlignment="1">
      <alignment horizontal="left" vertical="center" wrapText="1"/>
    </xf>
    <xf numFmtId="176" fontId="8" fillId="0" borderId="2" xfId="0" applyNumberFormat="1" applyFont="1" applyFill="1" applyBorder="1" applyAlignment="1">
      <alignment horizontal="center" vertical="center" wrapText="1"/>
    </xf>
    <xf numFmtId="177" fontId="8" fillId="0" borderId="2" xfId="0" applyNumberFormat="1" applyFont="1" applyFill="1" applyBorder="1" applyAlignment="1">
      <alignment horizontal="center" vertical="center" wrapText="1"/>
    </xf>
    <xf numFmtId="0" fontId="7" fillId="0" borderId="2" xfId="0" applyFont="1" applyFill="1" applyBorder="1" applyAlignment="1">
      <alignment horizontal="left" vertical="center" wrapText="1"/>
    </xf>
    <xf numFmtId="0" fontId="7" fillId="0" borderId="2" xfId="0" applyFont="1" applyFill="1" applyBorder="1" applyAlignment="1">
      <alignment horizontal="center" vertical="center" wrapText="1"/>
    </xf>
    <xf numFmtId="0" fontId="8" fillId="0" borderId="2" xfId="4" applyNumberFormat="1" applyFont="1" applyFill="1" applyBorder="1" applyAlignment="1">
      <alignment horizontal="center" vertical="center" wrapText="1"/>
    </xf>
    <xf numFmtId="177" fontId="8" fillId="0" borderId="2" xfId="2" applyNumberFormat="1" applyFont="1" applyFill="1" applyBorder="1" applyAlignment="1">
      <alignment horizontal="left" vertical="center" wrapText="1"/>
    </xf>
    <xf numFmtId="178" fontId="8" fillId="0" borderId="2" xfId="0" applyNumberFormat="1" applyFont="1" applyFill="1" applyBorder="1" applyAlignment="1">
      <alignment horizontal="center" vertical="center" wrapText="1"/>
    </xf>
    <xf numFmtId="0" fontId="7" fillId="0" borderId="2" xfId="4" applyNumberFormat="1" applyFont="1" applyFill="1" applyBorder="1" applyAlignment="1">
      <alignment horizontal="center" vertical="center" wrapText="1"/>
    </xf>
    <xf numFmtId="177" fontId="7" fillId="0" borderId="2" xfId="2" applyNumberFormat="1" applyFont="1" applyFill="1" applyBorder="1" applyAlignment="1">
      <alignment horizontal="left" vertical="center" wrapText="1"/>
    </xf>
    <xf numFmtId="49" fontId="7" fillId="0" borderId="2" xfId="0" applyNumberFormat="1" applyFont="1" applyFill="1" applyBorder="1" applyAlignment="1">
      <alignment horizontal="left" vertical="center" wrapText="1"/>
    </xf>
    <xf numFmtId="0" fontId="7" fillId="0" borderId="2" xfId="0" applyNumberFormat="1" applyFont="1" applyFill="1" applyBorder="1" applyAlignment="1">
      <alignment horizontal="center" vertical="center" wrapText="1"/>
    </xf>
    <xf numFmtId="57" fontId="7" fillId="0" borderId="2" xfId="0" applyNumberFormat="1" applyFont="1" applyFill="1" applyBorder="1" applyAlignment="1">
      <alignment horizontal="center" vertical="center" wrapText="1"/>
    </xf>
    <xf numFmtId="178" fontId="7" fillId="0" borderId="2" xfId="0" applyNumberFormat="1" applyFont="1" applyFill="1" applyBorder="1" applyAlignment="1">
      <alignment horizontal="center" vertical="center" wrapText="1"/>
    </xf>
    <xf numFmtId="177" fontId="7" fillId="0" borderId="2" xfId="0" applyNumberFormat="1" applyFont="1" applyFill="1" applyBorder="1" applyAlignment="1">
      <alignment horizontal="center" vertical="center" wrapText="1"/>
    </xf>
    <xf numFmtId="49" fontId="7" fillId="0" borderId="2" xfId="4" applyNumberFormat="1" applyFont="1" applyFill="1" applyBorder="1" applyAlignment="1">
      <alignment horizontal="center" vertical="center" wrapText="1"/>
    </xf>
    <xf numFmtId="177" fontId="7" fillId="0" borderId="2" xfId="2" applyNumberFormat="1" applyFont="1" applyFill="1" applyBorder="1" applyAlignment="1">
      <alignment horizontal="center" vertical="center" wrapText="1"/>
    </xf>
    <xf numFmtId="0" fontId="7" fillId="0" borderId="2" xfId="0" applyFont="1" applyFill="1" applyBorder="1" applyAlignment="1">
      <alignment vertical="center" wrapText="1"/>
    </xf>
    <xf numFmtId="49" fontId="7" fillId="0" borderId="2" xfId="0" applyNumberFormat="1" applyFont="1" applyFill="1" applyBorder="1" applyAlignment="1">
      <alignment vertical="center" wrapText="1"/>
    </xf>
    <xf numFmtId="177" fontId="8" fillId="0" borderId="2" xfId="2" applyNumberFormat="1" applyFont="1" applyFill="1" applyBorder="1" applyAlignment="1">
      <alignment horizontal="center" vertical="center" wrapText="1"/>
    </xf>
    <xf numFmtId="49" fontId="7" fillId="0" borderId="2" xfId="0" applyNumberFormat="1" applyFont="1" applyFill="1" applyBorder="1" applyAlignment="1">
      <alignment horizontal="center" vertical="center" wrapText="1"/>
    </xf>
    <xf numFmtId="0" fontId="7" fillId="0" borderId="2" xfId="0" applyFont="1" applyFill="1" applyBorder="1" applyAlignment="1">
      <alignment horizontal="center" vertical="center"/>
    </xf>
    <xf numFmtId="0" fontId="7" fillId="0" borderId="0" xfId="0" applyNumberFormat="1" applyFont="1" applyFill="1" applyBorder="1" applyAlignment="1">
      <alignment horizontal="center" vertical="center" wrapText="1"/>
    </xf>
    <xf numFmtId="0" fontId="7" fillId="3" borderId="2" xfId="0" applyFont="1" applyFill="1" applyBorder="1" applyAlignment="1">
      <alignment horizontal="left" vertical="center" wrapText="1"/>
    </xf>
    <xf numFmtId="0" fontId="10" fillId="0" borderId="2" xfId="0" applyFont="1" applyFill="1" applyBorder="1" applyAlignment="1">
      <alignment horizontal="center" vertical="center" wrapText="1"/>
    </xf>
    <xf numFmtId="178" fontId="10" fillId="0" borderId="2" xfId="0" applyNumberFormat="1" applyFont="1" applyFill="1" applyBorder="1" applyAlignment="1">
      <alignment horizontal="center" vertical="center" wrapText="1"/>
    </xf>
    <xf numFmtId="49" fontId="8" fillId="0" borderId="2" xfId="0" applyNumberFormat="1"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2" xfId="0" applyNumberFormat="1" applyFont="1" applyFill="1" applyBorder="1" applyAlignment="1">
      <alignment horizontal="center" vertical="center" wrapText="1"/>
    </xf>
    <xf numFmtId="0" fontId="8" fillId="0" borderId="2" xfId="0" applyNumberFormat="1" applyFont="1" applyFill="1" applyBorder="1" applyAlignment="1">
      <alignment horizontal="center" vertical="center" wrapText="1"/>
    </xf>
    <xf numFmtId="10" fontId="0" fillId="0" borderId="0" xfId="0" applyNumberFormat="1">
      <alignment vertical="center"/>
    </xf>
    <xf numFmtId="0" fontId="13" fillId="0" borderId="0" xfId="0" applyFont="1">
      <alignment vertical="center"/>
    </xf>
    <xf numFmtId="177" fontId="10" fillId="0" borderId="2" xfId="2" applyNumberFormat="1" applyFont="1" applyFill="1" applyBorder="1" applyAlignment="1">
      <alignment horizontal="center" vertical="center" wrapText="1"/>
    </xf>
    <xf numFmtId="2" fontId="8" fillId="0" borderId="2" xfId="0" applyNumberFormat="1" applyFont="1" applyFill="1" applyBorder="1" applyAlignment="1">
      <alignment horizontal="center" vertical="center" wrapText="1"/>
    </xf>
    <xf numFmtId="0" fontId="8" fillId="0" borderId="2" xfId="0" applyFont="1" applyFill="1" applyBorder="1" applyAlignment="1">
      <alignment horizontal="center" vertical="center" wrapText="1"/>
    </xf>
    <xf numFmtId="49" fontId="8" fillId="0" borderId="2" xfId="0" applyNumberFormat="1" applyFont="1" applyFill="1" applyBorder="1" applyAlignment="1">
      <alignment horizontal="center" vertical="center" wrapText="1"/>
    </xf>
    <xf numFmtId="0" fontId="8" fillId="0" borderId="2" xfId="0" applyNumberFormat="1" applyFont="1" applyFill="1" applyBorder="1" applyAlignment="1">
      <alignment horizontal="center" vertical="center" wrapText="1"/>
    </xf>
    <xf numFmtId="0" fontId="7" fillId="0" borderId="0" xfId="0" applyFont="1" applyFill="1" applyBorder="1" applyAlignment="1">
      <alignment horizontal="center" vertical="center" wrapText="1"/>
    </xf>
    <xf numFmtId="49" fontId="10" fillId="0" borderId="2" xfId="4" applyNumberFormat="1" applyFont="1" applyFill="1" applyBorder="1" applyAlignment="1">
      <alignment horizontal="center" vertical="center" wrapText="1"/>
    </xf>
    <xf numFmtId="0" fontId="14" fillId="0" borderId="2" xfId="0" applyFont="1" applyFill="1" applyBorder="1" applyAlignment="1">
      <alignment horizontal="left" vertical="center" wrapText="1"/>
    </xf>
    <xf numFmtId="0" fontId="8" fillId="2" borderId="5" xfId="0" applyFont="1" applyFill="1" applyBorder="1" applyAlignment="1">
      <alignment horizontal="center" vertical="center" wrapText="1"/>
    </xf>
    <xf numFmtId="49" fontId="7" fillId="0" borderId="3" xfId="4" applyNumberFormat="1" applyFont="1" applyFill="1" applyBorder="1" applyAlignment="1">
      <alignment horizontal="center" vertical="center" wrapText="1"/>
    </xf>
    <xf numFmtId="49" fontId="7" fillId="0" borderId="1" xfId="4" applyNumberFormat="1" applyFont="1" applyFill="1" applyBorder="1" applyAlignment="1">
      <alignment horizontal="center" vertical="center" wrapText="1"/>
    </xf>
    <xf numFmtId="49" fontId="7" fillId="0" borderId="4" xfId="4" applyNumberFormat="1" applyFont="1" applyFill="1" applyBorder="1" applyAlignment="1">
      <alignment horizontal="center" vertical="center" wrapText="1"/>
    </xf>
    <xf numFmtId="177" fontId="7" fillId="0" borderId="3" xfId="2" applyNumberFormat="1" applyFont="1" applyFill="1" applyBorder="1" applyAlignment="1">
      <alignment horizontal="center" vertical="center" wrapText="1"/>
    </xf>
    <xf numFmtId="177" fontId="7" fillId="0" borderId="1" xfId="2" applyNumberFormat="1" applyFont="1" applyFill="1" applyBorder="1" applyAlignment="1">
      <alignment horizontal="center" vertical="center" wrapText="1"/>
    </xf>
    <xf numFmtId="177" fontId="7" fillId="0" borderId="4" xfId="2" applyNumberFormat="1" applyFont="1" applyFill="1" applyBorder="1" applyAlignment="1">
      <alignment horizontal="center" vertical="center" wrapText="1"/>
    </xf>
    <xf numFmtId="178" fontId="7" fillId="0" borderId="3" xfId="0" applyNumberFormat="1" applyFont="1" applyFill="1" applyBorder="1" applyAlignment="1">
      <alignment horizontal="center" vertical="center" wrapText="1"/>
    </xf>
    <xf numFmtId="178" fontId="7" fillId="0" borderId="1" xfId="0" applyNumberFormat="1" applyFont="1" applyFill="1" applyBorder="1" applyAlignment="1">
      <alignment horizontal="center" vertical="center" wrapText="1"/>
    </xf>
    <xf numFmtId="178" fontId="7" fillId="0" borderId="4" xfId="0" applyNumberFormat="1" applyFont="1" applyFill="1" applyBorder="1" applyAlignment="1">
      <alignment horizontal="center" vertical="center" wrapText="1"/>
    </xf>
    <xf numFmtId="177" fontId="7" fillId="0" borderId="3" xfId="0" applyNumberFormat="1" applyFont="1" applyFill="1" applyBorder="1" applyAlignment="1">
      <alignment horizontal="center" vertical="center" wrapText="1"/>
    </xf>
    <xf numFmtId="177" fontId="7" fillId="0" borderId="1" xfId="0" applyNumberFormat="1" applyFont="1" applyFill="1" applyBorder="1" applyAlignment="1">
      <alignment horizontal="center" vertical="center" wrapText="1"/>
    </xf>
    <xf numFmtId="177" fontId="7" fillId="0" borderId="4" xfId="0" applyNumberFormat="1" applyFont="1" applyFill="1" applyBorder="1" applyAlignment="1">
      <alignment horizontal="center" vertical="center" wrapText="1"/>
    </xf>
    <xf numFmtId="57" fontId="7" fillId="0" borderId="3" xfId="0" applyNumberFormat="1" applyFont="1" applyFill="1" applyBorder="1" applyAlignment="1">
      <alignment horizontal="center" vertical="center" wrapText="1"/>
    </xf>
    <xf numFmtId="57" fontId="7" fillId="0" borderId="1" xfId="0" applyNumberFormat="1" applyFont="1" applyFill="1" applyBorder="1" applyAlignment="1">
      <alignment horizontal="center" vertical="center" wrapText="1"/>
    </xf>
    <xf numFmtId="57" fontId="7" fillId="0" borderId="4" xfId="0" applyNumberFormat="1" applyFont="1" applyFill="1" applyBorder="1" applyAlignment="1">
      <alignment horizontal="center" vertical="center" wrapText="1"/>
    </xf>
    <xf numFmtId="0" fontId="7" fillId="0" borderId="3" xfId="0" applyNumberFormat="1"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0" fontId="7" fillId="0" borderId="4" xfId="0" applyNumberFormat="1" applyFont="1" applyFill="1" applyBorder="1" applyAlignment="1">
      <alignment horizontal="center" vertical="center" wrapText="1"/>
    </xf>
    <xf numFmtId="49" fontId="7" fillId="0" borderId="3" xfId="0" applyNumberFormat="1"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49" fontId="7" fillId="0" borderId="4" xfId="0" applyNumberFormat="1" applyFont="1" applyFill="1" applyBorder="1" applyAlignment="1">
      <alignment horizontal="center" vertical="center" wrapText="1"/>
    </xf>
    <xf numFmtId="177" fontId="7" fillId="0" borderId="3" xfId="2" applyNumberFormat="1" applyFont="1" applyFill="1" applyBorder="1" applyAlignment="1">
      <alignment horizontal="left" vertical="center" wrapText="1"/>
    </xf>
    <xf numFmtId="177" fontId="7" fillId="0" borderId="1" xfId="2" applyNumberFormat="1" applyFont="1" applyFill="1" applyBorder="1" applyAlignment="1">
      <alignment horizontal="left" vertical="center" wrapText="1"/>
    </xf>
    <xf numFmtId="177" fontId="7" fillId="0" borderId="4" xfId="2" applyNumberFormat="1" applyFont="1" applyFill="1" applyBorder="1" applyAlignment="1">
      <alignment horizontal="left" vertical="center" wrapText="1"/>
    </xf>
    <xf numFmtId="0" fontId="7" fillId="0" borderId="3" xfId="4" applyNumberFormat="1" applyFont="1" applyFill="1" applyBorder="1" applyAlignment="1">
      <alignment horizontal="center" vertical="center" wrapText="1"/>
    </xf>
    <xf numFmtId="0" fontId="7" fillId="0" borderId="1" xfId="4" applyNumberFormat="1" applyFont="1" applyFill="1" applyBorder="1" applyAlignment="1">
      <alignment horizontal="center" vertical="center" wrapText="1"/>
    </xf>
    <xf numFmtId="0" fontId="7" fillId="0" borderId="4" xfId="4" applyNumberFormat="1" applyFont="1" applyFill="1" applyBorder="1" applyAlignment="1">
      <alignment horizontal="center" vertical="center" wrapText="1"/>
    </xf>
    <xf numFmtId="177" fontId="10" fillId="0" borderId="3" xfId="2" applyNumberFormat="1" applyFont="1" applyFill="1" applyBorder="1" applyAlignment="1">
      <alignment horizontal="center" vertical="center" wrapText="1"/>
    </xf>
    <xf numFmtId="0" fontId="8" fillId="0" borderId="2" xfId="0" applyNumberFormat="1" applyFont="1" applyFill="1" applyBorder="1" applyAlignment="1">
      <alignment horizontal="center" vertical="center" wrapText="1"/>
    </xf>
    <xf numFmtId="0" fontId="8" fillId="0" borderId="2" xfId="0" applyFont="1" applyFill="1" applyBorder="1" applyAlignment="1">
      <alignment horizontal="center" vertical="center" wrapText="1"/>
    </xf>
    <xf numFmtId="0" fontId="10" fillId="0" borderId="3" xfId="0" applyFont="1" applyFill="1" applyBorder="1" applyAlignment="1">
      <alignment horizontal="left" vertical="center" wrapText="1"/>
    </xf>
    <xf numFmtId="0" fontId="7" fillId="0" borderId="1" xfId="0" applyFont="1" applyFill="1" applyBorder="1" applyAlignment="1">
      <alignment horizontal="left" vertical="center" wrapText="1"/>
    </xf>
    <xf numFmtId="0" fontId="7" fillId="0" borderId="4" xfId="0" applyFont="1" applyFill="1" applyBorder="1" applyAlignment="1">
      <alignment horizontal="left" vertical="center" wrapText="1"/>
    </xf>
    <xf numFmtId="0" fontId="5" fillId="0" borderId="0" xfId="0" applyFont="1" applyFill="1" applyBorder="1" applyAlignment="1">
      <alignment horizontal="left" vertical="center" wrapText="1"/>
    </xf>
    <xf numFmtId="0" fontId="7" fillId="0" borderId="0" xfId="0" applyFont="1" applyFill="1" applyBorder="1" applyAlignment="1">
      <alignment horizontal="left" vertical="center" wrapText="1"/>
    </xf>
    <xf numFmtId="0" fontId="11" fillId="0" borderId="0" xfId="0" applyFont="1" applyFill="1" applyBorder="1" applyAlignment="1">
      <alignment horizontal="center" vertical="center" wrapText="1"/>
    </xf>
    <xf numFmtId="0" fontId="7" fillId="0" borderId="0" xfId="0" applyFont="1" applyFill="1" applyBorder="1" applyAlignment="1">
      <alignment horizontal="center" vertical="center" wrapText="1"/>
    </xf>
    <xf numFmtId="49" fontId="8" fillId="0" borderId="2" xfId="0" applyNumberFormat="1" applyFont="1" applyFill="1" applyBorder="1" applyAlignment="1">
      <alignment horizontal="center" vertical="center" wrapText="1"/>
    </xf>
    <xf numFmtId="49" fontId="8" fillId="2" borderId="2" xfId="0" applyNumberFormat="1" applyFont="1" applyFill="1" applyBorder="1" applyAlignment="1">
      <alignment horizontal="center" vertical="center" wrapText="1"/>
    </xf>
    <xf numFmtId="0" fontId="8" fillId="2" borderId="2" xfId="0" applyFont="1" applyFill="1" applyBorder="1" applyAlignment="1">
      <alignment horizontal="center" vertical="center" wrapText="1"/>
    </xf>
    <xf numFmtId="49" fontId="8" fillId="0" borderId="3" xfId="0" applyNumberFormat="1" applyFont="1" applyFill="1" applyBorder="1" applyAlignment="1">
      <alignment horizontal="center" vertical="center" wrapText="1"/>
    </xf>
    <xf numFmtId="49" fontId="8" fillId="0" borderId="4" xfId="0" applyNumberFormat="1" applyFont="1" applyFill="1" applyBorder="1" applyAlignment="1">
      <alignment horizontal="center" vertical="center" wrapText="1"/>
    </xf>
  </cellXfs>
  <cellStyles count="5">
    <cellStyle name="常规" xfId="0" builtinId="0"/>
    <cellStyle name="常规 10" xfId="1"/>
    <cellStyle name="常规 3" xfId="2"/>
    <cellStyle name="常规 6" xfId="3"/>
    <cellStyle name="常规_Sheet1"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0190729%202019&#24180;&#22826;&#28246;&#36164;&#37329;&#39033;&#30446;/&#33487;&#24030;&#24066;/&#33487;&#24030;&#24448;&#26399;&#36164;&#26009;/&#38468;&#20214;&#65306;2018&#24180;&#22826;&#28246;&#27969;&#22495;&#27700;&#29615;&#22659;&#32508;&#21512;&#27835;&#29702;&#30465;&#32423;&#19987;&#39033;&#20999;&#22359;&#22320;&#26041;&#36164;&#37329;&#39033;&#30446;&#22791;&#26696;&#27719;&#24635;&#34920;(&#33487;&#24030;&#24066;&#21306;)---&#27491;&#24335;&#19979;&#36798;.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0190729%202019&#24180;&#22826;&#28246;&#36164;&#37329;&#39033;&#30446;/&#33487;&#24030;&#24066;/&#39033;&#30446;&#30003;&#25253;&#26448;&#26009;/1-&#20250;&#21518;&#34917;&#20805;&#36164;&#26009;/&#22253;&#21306;&#19977;&#20010;&#39033;&#30446;/1--&#33487;&#24030;&#24037;&#19994;&#22253;&#21306;&#31532;&#20108;&#27745;&#27700;&#22788;&#29702;&#21378;&#25913;&#25193;&#24314;&#24037;&#31243;/&#33487;&#24030;&#24037;&#19994;&#22253;&#21306;&#31532;&#20108;&#27745;&#27700;&#22788;&#29702;&#21378;&#25913;&#25193;&#24314;&#24037;&#31243;/&#21512;&#21516;&#32479;&#35745;&#34920;&#21450;&#21512;&#21516;&#25991;&#20214;&#65288;&#20108;&#27745;&#21378;&#25913;&#25193;&#24314;&#24037;&#31243;&#65289;/6-&#20108;&#27745;&#21378;&#21512;&#21516;&#32479;&#35745;&#3492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20190729%202019&#24180;&#22826;&#28246;&#36164;&#37329;&#39033;&#30446;/&#33487;&#24030;&#24066;/&#33487;&#24030;&#24448;&#26399;&#36164;&#26009;/&#33487;&#24030;-2017&#24180;&#30465;&#32423;&#22826;&#28246;&#27835;&#29702;&#19987;&#39033;&#20999;&#22359;&#22320;&#26041;&#36164;&#37329;&#39033;&#30446;&#65288;&#20219;&#21153;&#65289;&#22791;&#26696;&#27719;&#24635;&#34920;&#23457;&#26680;&#24847;1014.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苏州市区备案表"/>
      <sheetName val="Sheet1"/>
    </sheetNames>
    <sheetDataSet>
      <sheetData sheetId="0">
        <row r="15">
          <cell r="Y15">
            <v>50515.29</v>
          </cell>
        </row>
      </sheetData>
      <sheetData sheetId="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二污"/>
    </sheetNames>
    <sheetDataSet>
      <sheetData sheetId="0">
        <row r="25">
          <cell r="D25">
            <v>514279323.54000002</v>
          </cell>
        </row>
      </sheetData>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附件1.苏州市区备案表"/>
      <sheetName val="附件2.分类别统计表"/>
      <sheetName val="附表3.分地区统计表"/>
      <sheetName val="附件4. 建议2018年资金中补助的1个项目"/>
      <sheetName val="附件5.未能通过复审的项目3个"/>
    </sheetNames>
    <sheetDataSet>
      <sheetData sheetId="0">
        <row r="20">
          <cell r="Z20">
            <v>19610</v>
          </cell>
        </row>
      </sheetData>
      <sheetData sheetId="1"/>
      <sheetData sheetId="2"/>
      <sheetData sheetId="3"/>
      <sheetData sheetId="4"/>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AS45"/>
  <sheetViews>
    <sheetView tabSelected="1" view="pageBreakPreview" zoomScale="70" zoomScaleNormal="90" zoomScaleSheetLayoutView="70" workbookViewId="0">
      <pane xSplit="2" ySplit="5" topLeftCell="C6" activePane="bottomRight" state="frozen"/>
      <selection pane="topRight" activeCell="C1" sqref="C1"/>
      <selection pane="bottomLeft" activeCell="A6" sqref="A6"/>
      <selection pane="bottomRight" activeCell="G3" sqref="G1:G1048576"/>
    </sheetView>
  </sheetViews>
  <sheetFormatPr defaultColWidth="9" defaultRowHeight="12.75"/>
  <cols>
    <col min="1" max="1" width="5.875" style="4" customWidth="1"/>
    <col min="2" max="2" width="15.875" style="6" customWidth="1"/>
    <col min="3" max="3" width="13.75" style="48" customWidth="1"/>
    <col min="4" max="4" width="8.625" style="6" customWidth="1"/>
    <col min="5" max="5" width="5.375" style="48" customWidth="1"/>
    <col min="6" max="6" width="4.25" style="48" customWidth="1"/>
    <col min="7" max="7" width="8.5" style="4" customWidth="1"/>
    <col min="8" max="8" width="29.375" style="6" customWidth="1"/>
    <col min="9" max="9" width="9.75" style="4" customWidth="1"/>
    <col min="10" max="10" width="9.125" style="4" customWidth="1"/>
    <col min="11" max="11" width="8.875" style="4" customWidth="1"/>
    <col min="12" max="12" width="7.625" style="4" customWidth="1"/>
    <col min="13" max="13" width="7.375" style="4" customWidth="1"/>
    <col min="14" max="14" width="10.25" style="4" customWidth="1"/>
    <col min="15" max="15" width="23.625" style="4" customWidth="1"/>
    <col min="16" max="16" width="10.375" style="33" customWidth="1"/>
    <col min="17" max="17" width="12.125" style="6" hidden="1" customWidth="1"/>
    <col min="18" max="18" width="21.5" style="5" hidden="1" customWidth="1"/>
    <col min="19" max="19" width="16.5" style="4" hidden="1" customWidth="1"/>
    <col min="20" max="20" width="12" style="5" hidden="1" customWidth="1"/>
    <col min="21" max="21" width="13.625" style="5" hidden="1" customWidth="1"/>
    <col min="22" max="22" width="9" style="5" hidden="1" customWidth="1"/>
    <col min="23" max="23" width="10.875" style="5" hidden="1" customWidth="1"/>
    <col min="24" max="24" width="9" style="5" hidden="1" customWidth="1"/>
    <col min="25" max="25" width="19.625" style="5" hidden="1" customWidth="1"/>
    <col min="26" max="26" width="11.375" style="5" hidden="1" customWidth="1"/>
    <col min="27" max="27" width="13.5" style="5" hidden="1" customWidth="1"/>
    <col min="28" max="28" width="16.625" style="5" hidden="1" customWidth="1"/>
    <col min="29" max="29" width="7.125" style="4" hidden="1" customWidth="1"/>
    <col min="30" max="30" width="27.5" style="6" hidden="1" customWidth="1"/>
    <col min="31" max="31" width="25" style="6" hidden="1" customWidth="1"/>
    <col min="32" max="32" width="35.5" style="5" hidden="1" customWidth="1"/>
    <col min="33" max="33" width="19.5" style="5" hidden="1" customWidth="1"/>
    <col min="34" max="34" width="16.125" style="5" hidden="1" customWidth="1"/>
    <col min="35" max="16384" width="9" style="5"/>
  </cols>
  <sheetData>
    <row r="1" spans="1:32">
      <c r="A1" s="85" t="s">
        <v>336</v>
      </c>
      <c r="B1" s="86"/>
      <c r="C1" s="86"/>
      <c r="D1" s="86"/>
      <c r="E1" s="86"/>
      <c r="F1" s="86"/>
      <c r="G1" s="86"/>
      <c r="H1" s="86"/>
      <c r="I1" s="86"/>
      <c r="J1" s="86"/>
      <c r="K1" s="86"/>
      <c r="L1" s="86"/>
      <c r="M1" s="86"/>
      <c r="N1" s="86"/>
      <c r="O1" s="86"/>
      <c r="P1" s="86"/>
      <c r="Q1" s="3"/>
      <c r="R1" s="3"/>
    </row>
    <row r="2" spans="1:32" ht="18.75">
      <c r="A2" s="87" t="s">
        <v>214</v>
      </c>
      <c r="B2" s="87"/>
      <c r="C2" s="87"/>
      <c r="D2" s="87"/>
      <c r="E2" s="87"/>
      <c r="F2" s="87"/>
      <c r="G2" s="87"/>
      <c r="H2" s="87"/>
      <c r="I2" s="87"/>
      <c r="J2" s="87"/>
      <c r="K2" s="87"/>
      <c r="L2" s="87"/>
      <c r="M2" s="87"/>
      <c r="N2" s="87"/>
      <c r="O2" s="87"/>
      <c r="P2" s="87"/>
      <c r="Q2" s="3"/>
      <c r="R2" s="3"/>
    </row>
    <row r="3" spans="1:32" ht="42" customHeight="1">
      <c r="A3" s="5"/>
      <c r="B3" s="5"/>
      <c r="D3" s="5"/>
      <c r="H3" s="5"/>
      <c r="N3" s="88" t="s">
        <v>215</v>
      </c>
      <c r="O3" s="88"/>
      <c r="P3" s="88"/>
      <c r="Q3" s="51" t="s">
        <v>216</v>
      </c>
      <c r="R3" s="51"/>
      <c r="S3" s="51"/>
      <c r="T3" s="51"/>
      <c r="U3" s="51"/>
      <c r="V3" s="51"/>
      <c r="W3" s="51"/>
      <c r="X3" s="51"/>
      <c r="Y3" s="51"/>
      <c r="Z3" s="51"/>
      <c r="AA3" s="51"/>
      <c r="AB3" s="51"/>
      <c r="AC3" s="51"/>
      <c r="AD3" s="51"/>
      <c r="AE3" s="51"/>
      <c r="AF3" s="51"/>
    </row>
    <row r="4" spans="1:32" s="7" customFormat="1" ht="24" customHeight="1">
      <c r="A4" s="89" t="s">
        <v>217</v>
      </c>
      <c r="B4" s="81" t="s">
        <v>218</v>
      </c>
      <c r="C4" s="81" t="s">
        <v>219</v>
      </c>
      <c r="D4" s="81"/>
      <c r="E4" s="81" t="s">
        <v>220</v>
      </c>
      <c r="F4" s="81" t="s">
        <v>221</v>
      </c>
      <c r="G4" s="92" t="s">
        <v>222</v>
      </c>
      <c r="H4" s="81" t="s">
        <v>223</v>
      </c>
      <c r="I4" s="81" t="s">
        <v>224</v>
      </c>
      <c r="J4" s="81"/>
      <c r="K4" s="80" t="s">
        <v>225</v>
      </c>
      <c r="L4" s="80" t="s">
        <v>226</v>
      </c>
      <c r="M4" s="80" t="s">
        <v>227</v>
      </c>
      <c r="N4" s="81"/>
      <c r="O4" s="81"/>
      <c r="P4" s="80" t="s">
        <v>228</v>
      </c>
      <c r="Q4" s="81" t="s">
        <v>229</v>
      </c>
      <c r="R4" s="89" t="s">
        <v>230</v>
      </c>
      <c r="S4" s="89" t="s">
        <v>231</v>
      </c>
      <c r="T4" s="89" t="s">
        <v>232</v>
      </c>
      <c r="U4" s="81" t="s">
        <v>233</v>
      </c>
      <c r="V4" s="81" t="s">
        <v>234</v>
      </c>
      <c r="W4" s="81" t="s">
        <v>235</v>
      </c>
      <c r="X4" s="81" t="s">
        <v>236</v>
      </c>
      <c r="Y4" s="81" t="s">
        <v>237</v>
      </c>
      <c r="Z4" s="81" t="s">
        <v>238</v>
      </c>
      <c r="AA4" s="81" t="s">
        <v>239</v>
      </c>
      <c r="AB4" s="81" t="s">
        <v>240</v>
      </c>
      <c r="AC4" s="81" t="s">
        <v>241</v>
      </c>
      <c r="AD4" s="90" t="s">
        <v>242</v>
      </c>
      <c r="AE4" s="91" t="s">
        <v>243</v>
      </c>
      <c r="AF4" s="91" t="s">
        <v>244</v>
      </c>
    </row>
    <row r="5" spans="1:32" s="7" customFormat="1" ht="48">
      <c r="A5" s="89"/>
      <c r="B5" s="81"/>
      <c r="C5" s="45" t="s">
        <v>245</v>
      </c>
      <c r="D5" s="8" t="s">
        <v>246</v>
      </c>
      <c r="E5" s="81"/>
      <c r="F5" s="81"/>
      <c r="G5" s="93"/>
      <c r="H5" s="81"/>
      <c r="I5" s="8" t="s">
        <v>247</v>
      </c>
      <c r="J5" s="8" t="s">
        <v>248</v>
      </c>
      <c r="K5" s="80"/>
      <c r="L5" s="80"/>
      <c r="M5" s="47" t="s">
        <v>249</v>
      </c>
      <c r="N5" s="47" t="s">
        <v>250</v>
      </c>
      <c r="O5" s="47" t="s">
        <v>251</v>
      </c>
      <c r="P5" s="80"/>
      <c r="Q5" s="81"/>
      <c r="R5" s="89"/>
      <c r="S5" s="89"/>
      <c r="T5" s="89"/>
      <c r="U5" s="81"/>
      <c r="V5" s="81"/>
      <c r="W5" s="81"/>
      <c r="X5" s="81"/>
      <c r="Y5" s="81"/>
      <c r="Z5" s="81"/>
      <c r="AA5" s="81"/>
      <c r="AB5" s="81"/>
      <c r="AC5" s="81"/>
      <c r="AD5" s="90"/>
      <c r="AE5" s="91"/>
      <c r="AF5" s="91"/>
    </row>
    <row r="6" spans="1:32" s="7" customFormat="1">
      <c r="A6" s="46" t="s">
        <v>330</v>
      </c>
      <c r="B6" s="50" t="s">
        <v>331</v>
      </c>
      <c r="C6" s="45"/>
      <c r="D6" s="11"/>
      <c r="E6" s="45"/>
      <c r="F6" s="45"/>
      <c r="G6" s="37"/>
      <c r="H6" s="38"/>
      <c r="I6" s="38"/>
      <c r="J6" s="38"/>
      <c r="K6" s="39"/>
      <c r="L6" s="40">
        <f>SUM(L10:L45)</f>
        <v>455255.75000000006</v>
      </c>
      <c r="M6" s="39"/>
      <c r="N6" s="44">
        <f>SUM(N10:N45)</f>
        <v>149170.19529074006</v>
      </c>
      <c r="O6" s="39"/>
      <c r="P6" s="39">
        <f>SUM(P10:P45)</f>
        <v>13247</v>
      </c>
      <c r="Q6" s="38"/>
      <c r="R6" s="37"/>
      <c r="S6" s="37"/>
      <c r="T6" s="37"/>
      <c r="U6" s="38"/>
      <c r="V6" s="38"/>
      <c r="W6" s="38"/>
      <c r="X6" s="38"/>
      <c r="Y6" s="38"/>
      <c r="Z6" s="38"/>
      <c r="AA6" s="38"/>
      <c r="AB6" s="38"/>
      <c r="AC6" s="38"/>
      <c r="AD6" s="37"/>
      <c r="AE6" s="38"/>
      <c r="AF6" s="38"/>
    </row>
    <row r="7" spans="1:32" s="4" customFormat="1" ht="25.5">
      <c r="A7" s="9" t="s">
        <v>252</v>
      </c>
      <c r="B7" s="11" t="s">
        <v>253</v>
      </c>
      <c r="C7" s="45"/>
      <c r="D7" s="11"/>
      <c r="E7" s="45"/>
      <c r="F7" s="45"/>
      <c r="G7" s="9"/>
      <c r="H7" s="11"/>
      <c r="I7" s="8"/>
      <c r="J7" s="8"/>
      <c r="K7" s="10"/>
      <c r="L7" s="12"/>
      <c r="M7" s="12"/>
      <c r="N7" s="13"/>
      <c r="O7" s="10"/>
      <c r="P7" s="12"/>
      <c r="Q7" s="14"/>
      <c r="R7" s="15"/>
      <c r="S7" s="15"/>
      <c r="T7" s="15"/>
      <c r="U7" s="15"/>
      <c r="V7" s="15"/>
      <c r="W7" s="15"/>
      <c r="X7" s="15"/>
      <c r="Y7" s="15"/>
      <c r="Z7" s="15"/>
      <c r="AA7" s="15"/>
      <c r="AB7" s="15"/>
      <c r="AC7" s="15"/>
      <c r="AD7" s="14"/>
      <c r="AE7" s="14"/>
      <c r="AF7" s="15"/>
    </row>
    <row r="8" spans="1:32" s="4" customFormat="1" ht="24">
      <c r="A8" s="16" t="s">
        <v>254</v>
      </c>
      <c r="B8" s="17" t="s">
        <v>255</v>
      </c>
      <c r="C8" s="30"/>
      <c r="D8" s="17"/>
      <c r="E8" s="16"/>
      <c r="F8" s="30"/>
      <c r="G8" s="9"/>
      <c r="H8" s="11"/>
      <c r="I8" s="8"/>
      <c r="J8" s="8"/>
      <c r="K8" s="10"/>
      <c r="L8" s="18"/>
      <c r="M8" s="18"/>
      <c r="N8" s="13"/>
      <c r="O8" s="12"/>
      <c r="P8" s="18"/>
      <c r="Q8" s="14"/>
      <c r="R8" s="15"/>
      <c r="S8" s="15"/>
      <c r="T8" s="15"/>
      <c r="U8" s="15"/>
      <c r="V8" s="15"/>
      <c r="W8" s="15"/>
      <c r="X8" s="15"/>
      <c r="Y8" s="15"/>
      <c r="Z8" s="15"/>
      <c r="AA8" s="15"/>
      <c r="AB8" s="15"/>
      <c r="AC8" s="15"/>
      <c r="AD8" s="14"/>
      <c r="AE8" s="14"/>
      <c r="AF8" s="15"/>
    </row>
    <row r="9" spans="1:32" s="4" customFormat="1" ht="24">
      <c r="A9" s="19">
        <v>2</v>
      </c>
      <c r="B9" s="20" t="s">
        <v>71</v>
      </c>
      <c r="C9" s="27"/>
      <c r="D9" s="20"/>
      <c r="E9" s="19"/>
      <c r="F9" s="27"/>
      <c r="G9" s="31"/>
      <c r="H9" s="14"/>
      <c r="I9" s="23"/>
      <c r="J9" s="23"/>
      <c r="K9" s="23"/>
      <c r="L9" s="24"/>
      <c r="M9" s="24"/>
      <c r="N9" s="25"/>
      <c r="O9" s="24"/>
      <c r="P9" s="22"/>
      <c r="Q9" s="14"/>
      <c r="R9" s="15"/>
      <c r="S9" s="15"/>
      <c r="T9" s="15"/>
      <c r="U9" s="15"/>
      <c r="V9" s="14"/>
      <c r="W9" s="21"/>
      <c r="X9" s="15"/>
      <c r="Y9" s="15"/>
      <c r="Z9" s="15"/>
      <c r="AA9" s="15"/>
      <c r="AB9" s="15"/>
      <c r="AC9" s="15"/>
      <c r="AD9" s="14"/>
      <c r="AE9" s="14"/>
      <c r="AF9" s="15"/>
    </row>
    <row r="10" spans="1:32" s="4" customFormat="1" ht="72">
      <c r="A10" s="26" t="s">
        <v>72</v>
      </c>
      <c r="B10" s="20" t="s">
        <v>256</v>
      </c>
      <c r="C10" s="27" t="s">
        <v>73</v>
      </c>
      <c r="D10" s="20" t="s">
        <v>256</v>
      </c>
      <c r="E10" s="19" t="s">
        <v>122</v>
      </c>
      <c r="F10" s="35" t="s">
        <v>333</v>
      </c>
      <c r="G10" s="31" t="s">
        <v>80</v>
      </c>
      <c r="H10" s="14" t="s">
        <v>311</v>
      </c>
      <c r="I10" s="23">
        <v>42979</v>
      </c>
      <c r="J10" s="23">
        <v>43647</v>
      </c>
      <c r="K10" s="22" t="s">
        <v>259</v>
      </c>
      <c r="L10" s="24">
        <v>13944</v>
      </c>
      <c r="M10" s="24" t="s">
        <v>70</v>
      </c>
      <c r="N10" s="25">
        <f>Sheet1!D79</f>
        <v>8886.4765459999999</v>
      </c>
      <c r="O10" s="24" t="s">
        <v>312</v>
      </c>
      <c r="P10" s="22">
        <f>INT(N10*8%)</f>
        <v>710</v>
      </c>
      <c r="Q10" s="14" t="s">
        <v>74</v>
      </c>
      <c r="R10" s="15" t="s">
        <v>75</v>
      </c>
      <c r="S10" s="15" t="s">
        <v>76</v>
      </c>
      <c r="T10" s="15" t="s">
        <v>77</v>
      </c>
      <c r="U10" s="15" t="s">
        <v>78</v>
      </c>
      <c r="V10" s="14" t="s">
        <v>79</v>
      </c>
      <c r="W10" s="21" t="s">
        <v>80</v>
      </c>
      <c r="X10" s="15" t="s">
        <v>81</v>
      </c>
      <c r="Y10" s="15" t="s">
        <v>82</v>
      </c>
      <c r="Z10" s="15" t="s">
        <v>83</v>
      </c>
      <c r="AA10" s="15" t="s">
        <v>84</v>
      </c>
      <c r="AB10" s="15" t="s">
        <v>85</v>
      </c>
      <c r="AC10" s="15" t="s">
        <v>81</v>
      </c>
      <c r="AD10" s="14"/>
      <c r="AE10" s="14" t="s">
        <v>189</v>
      </c>
      <c r="AF10" s="15"/>
    </row>
    <row r="11" spans="1:32" s="4" customFormat="1" ht="114" customHeight="1">
      <c r="A11" s="26" t="s">
        <v>86</v>
      </c>
      <c r="B11" s="20" t="s">
        <v>87</v>
      </c>
      <c r="C11" s="27" t="s">
        <v>73</v>
      </c>
      <c r="D11" s="20" t="s">
        <v>87</v>
      </c>
      <c r="E11" s="19" t="s">
        <v>122</v>
      </c>
      <c r="F11" s="43" t="s">
        <v>334</v>
      </c>
      <c r="G11" s="31" t="s">
        <v>89</v>
      </c>
      <c r="H11" s="14" t="s">
        <v>90</v>
      </c>
      <c r="I11" s="22">
        <v>2018.04</v>
      </c>
      <c r="J11" s="22">
        <v>2020.12</v>
      </c>
      <c r="K11" s="23" t="s">
        <v>91</v>
      </c>
      <c r="L11" s="24">
        <v>27417.68</v>
      </c>
      <c r="M11" s="24" t="s">
        <v>43</v>
      </c>
      <c r="N11" s="25">
        <v>12285.83</v>
      </c>
      <c r="O11" s="24" t="s">
        <v>92</v>
      </c>
      <c r="P11" s="22">
        <v>1001</v>
      </c>
      <c r="Q11" s="14" t="s">
        <v>74</v>
      </c>
      <c r="R11" s="15" t="s">
        <v>93</v>
      </c>
      <c r="S11" s="15" t="s">
        <v>94</v>
      </c>
      <c r="T11" s="15" t="s">
        <v>77</v>
      </c>
      <c r="U11" s="15" t="s">
        <v>78</v>
      </c>
      <c r="V11" s="14" t="s">
        <v>95</v>
      </c>
      <c r="W11" s="21" t="s">
        <v>89</v>
      </c>
      <c r="X11" s="15" t="s">
        <v>260</v>
      </c>
      <c r="Y11" s="15" t="s">
        <v>96</v>
      </c>
      <c r="Z11" s="15" t="s">
        <v>97</v>
      </c>
      <c r="AA11" s="15" t="s">
        <v>84</v>
      </c>
      <c r="AB11" s="15" t="s">
        <v>85</v>
      </c>
      <c r="AC11" s="15" t="s">
        <v>81</v>
      </c>
      <c r="AD11" s="14" t="s">
        <v>261</v>
      </c>
      <c r="AE11" s="14" t="s">
        <v>98</v>
      </c>
      <c r="AF11" s="15"/>
    </row>
    <row r="12" spans="1:32" s="7" customFormat="1" ht="24">
      <c r="A12" s="19">
        <v>3</v>
      </c>
      <c r="B12" s="20" t="s">
        <v>99</v>
      </c>
      <c r="C12" s="30"/>
      <c r="D12" s="17"/>
      <c r="E12" s="16"/>
      <c r="F12" s="30"/>
      <c r="G12" s="9"/>
      <c r="H12" s="11"/>
      <c r="I12" s="8"/>
      <c r="J12" s="8"/>
      <c r="K12" s="10"/>
      <c r="L12" s="18"/>
      <c r="M12" s="18"/>
      <c r="N12" s="13"/>
      <c r="O12" s="18"/>
      <c r="P12" s="18"/>
      <c r="Q12" s="14"/>
      <c r="R12" s="15"/>
      <c r="S12" s="15"/>
      <c r="T12" s="15"/>
      <c r="U12" s="15"/>
      <c r="V12" s="15"/>
      <c r="W12" s="15"/>
      <c r="X12" s="15"/>
      <c r="Y12" s="15"/>
      <c r="Z12" s="15"/>
      <c r="AA12" s="15"/>
      <c r="AB12" s="15"/>
      <c r="AC12" s="15"/>
      <c r="AD12" s="14"/>
      <c r="AE12" s="14"/>
      <c r="AF12" s="15"/>
    </row>
    <row r="13" spans="1:32" s="7" customFormat="1" ht="101.25" customHeight="1">
      <c r="A13" s="26" t="s">
        <v>262</v>
      </c>
      <c r="B13" s="20" t="s">
        <v>100</v>
      </c>
      <c r="C13" s="27" t="s">
        <v>73</v>
      </c>
      <c r="D13" s="20" t="s">
        <v>100</v>
      </c>
      <c r="E13" s="19" t="s">
        <v>122</v>
      </c>
      <c r="F13" s="27" t="s">
        <v>101</v>
      </c>
      <c r="G13" s="31" t="s">
        <v>103</v>
      </c>
      <c r="H13" s="14" t="s">
        <v>309</v>
      </c>
      <c r="I13" s="15">
        <v>2017.9</v>
      </c>
      <c r="J13" s="15">
        <v>2020.4</v>
      </c>
      <c r="K13" s="22" t="s">
        <v>127</v>
      </c>
      <c r="L13" s="24">
        <v>107608.89</v>
      </c>
      <c r="M13" s="24" t="s">
        <v>23</v>
      </c>
      <c r="N13" s="25">
        <f>Sheet1!D34-[1]苏州市区备案表!$Y$15</f>
        <v>26047.48922000001</v>
      </c>
      <c r="O13" s="24" t="s">
        <v>310</v>
      </c>
      <c r="P13" s="22">
        <f>INT(N13*8%)</f>
        <v>2083</v>
      </c>
      <c r="Q13" s="14" t="s">
        <v>74</v>
      </c>
      <c r="R13" s="15" t="s">
        <v>104</v>
      </c>
      <c r="S13" s="15" t="s">
        <v>76</v>
      </c>
      <c r="T13" s="15" t="s">
        <v>105</v>
      </c>
      <c r="U13" s="15" t="s">
        <v>190</v>
      </c>
      <c r="V13" s="14" t="s">
        <v>102</v>
      </c>
      <c r="W13" s="21" t="s">
        <v>103</v>
      </c>
      <c r="X13" s="15" t="s">
        <v>81</v>
      </c>
      <c r="Y13" s="15" t="s">
        <v>106</v>
      </c>
      <c r="Z13" s="15" t="s">
        <v>107</v>
      </c>
      <c r="AA13" s="15" t="s">
        <v>108</v>
      </c>
      <c r="AB13" s="15" t="s">
        <v>109</v>
      </c>
      <c r="AC13" s="15" t="s">
        <v>110</v>
      </c>
      <c r="AD13" s="14" t="s">
        <v>263</v>
      </c>
      <c r="AE13" s="14" t="s">
        <v>98</v>
      </c>
      <c r="AF13" s="15"/>
    </row>
    <row r="14" spans="1:32" s="4" customFormat="1">
      <c r="A14" s="16" t="s">
        <v>111</v>
      </c>
      <c r="B14" s="17" t="s">
        <v>112</v>
      </c>
      <c r="C14" s="27"/>
      <c r="D14" s="20"/>
      <c r="E14" s="19"/>
      <c r="F14" s="27"/>
      <c r="G14" s="31"/>
      <c r="H14" s="21"/>
      <c r="I14" s="23"/>
      <c r="J14" s="23"/>
      <c r="K14" s="22"/>
      <c r="L14" s="24"/>
      <c r="M14" s="24"/>
      <c r="N14" s="25"/>
      <c r="O14" s="15"/>
      <c r="P14" s="22"/>
      <c r="Q14" s="14"/>
      <c r="R14" s="15"/>
      <c r="S14" s="15"/>
      <c r="T14" s="15"/>
      <c r="U14" s="15"/>
      <c r="V14" s="14"/>
      <c r="W14" s="21"/>
      <c r="X14" s="15"/>
      <c r="Y14" s="15"/>
      <c r="Z14" s="15"/>
      <c r="AA14" s="15"/>
      <c r="AB14" s="15"/>
      <c r="AC14" s="15"/>
      <c r="AD14" s="14"/>
      <c r="AE14" s="14"/>
      <c r="AF14" s="15"/>
    </row>
    <row r="15" spans="1:32" s="4" customFormat="1" ht="24">
      <c r="A15" s="19">
        <v>4</v>
      </c>
      <c r="B15" s="20" t="s">
        <v>113</v>
      </c>
      <c r="C15" s="27"/>
      <c r="D15" s="20"/>
      <c r="E15" s="19"/>
      <c r="F15" s="27"/>
      <c r="G15" s="31"/>
      <c r="H15" s="14"/>
      <c r="I15" s="23"/>
      <c r="J15" s="23"/>
      <c r="K15" s="22"/>
      <c r="L15" s="24"/>
      <c r="M15" s="24"/>
      <c r="N15" s="25"/>
      <c r="O15" s="15"/>
      <c r="P15" s="22"/>
      <c r="Q15" s="14"/>
      <c r="R15" s="15"/>
      <c r="S15" s="15"/>
      <c r="T15" s="15"/>
      <c r="U15" s="15"/>
      <c r="V15" s="14"/>
      <c r="W15" s="21"/>
      <c r="X15" s="15"/>
      <c r="Y15" s="15"/>
      <c r="Z15" s="15"/>
      <c r="AA15" s="15"/>
      <c r="AB15" s="15"/>
      <c r="AC15" s="15"/>
      <c r="AD15" s="14"/>
      <c r="AE15" s="14"/>
      <c r="AF15" s="15"/>
    </row>
    <row r="16" spans="1:32" s="4" customFormat="1" ht="70.5" customHeight="1">
      <c r="A16" s="26" t="s">
        <v>264</v>
      </c>
      <c r="B16" s="20" t="s">
        <v>191</v>
      </c>
      <c r="C16" s="27" t="s">
        <v>73</v>
      </c>
      <c r="D16" s="20" t="s">
        <v>192</v>
      </c>
      <c r="E16" s="19" t="s">
        <v>122</v>
      </c>
      <c r="F16" s="43" t="s">
        <v>335</v>
      </c>
      <c r="G16" s="31" t="s">
        <v>193</v>
      </c>
      <c r="H16" s="14" t="s">
        <v>194</v>
      </c>
      <c r="I16" s="23" t="s">
        <v>0</v>
      </c>
      <c r="J16" s="23" t="s">
        <v>1</v>
      </c>
      <c r="K16" s="22" t="s">
        <v>127</v>
      </c>
      <c r="L16" s="24">
        <v>1091.32</v>
      </c>
      <c r="M16" s="24" t="s">
        <v>23</v>
      </c>
      <c r="N16" s="25">
        <v>1104.6013</v>
      </c>
      <c r="O16" s="15" t="s">
        <v>313</v>
      </c>
      <c r="P16" s="22">
        <f>INT(N16*18%)</f>
        <v>198</v>
      </c>
      <c r="Q16" s="14" t="s">
        <v>74</v>
      </c>
      <c r="R16" s="15" t="s">
        <v>195</v>
      </c>
      <c r="S16" s="15" t="s">
        <v>76</v>
      </c>
      <c r="T16" s="15" t="s">
        <v>114</v>
      </c>
      <c r="U16" s="15" t="s">
        <v>78</v>
      </c>
      <c r="V16" s="14" t="s">
        <v>193</v>
      </c>
      <c r="W16" s="14" t="s">
        <v>193</v>
      </c>
      <c r="X16" s="15" t="s">
        <v>81</v>
      </c>
      <c r="Y16" s="15" t="s">
        <v>196</v>
      </c>
      <c r="Z16" s="15" t="s">
        <v>197</v>
      </c>
      <c r="AA16" s="15" t="s">
        <v>198</v>
      </c>
      <c r="AB16" s="15" t="s">
        <v>199</v>
      </c>
      <c r="AC16" s="15" t="s">
        <v>110</v>
      </c>
      <c r="AD16" s="14" t="s">
        <v>188</v>
      </c>
      <c r="AE16" s="14" t="s">
        <v>98</v>
      </c>
      <c r="AF16" s="15"/>
    </row>
    <row r="17" spans="1:32" s="4" customFormat="1">
      <c r="A17" s="16" t="s">
        <v>115</v>
      </c>
      <c r="B17" s="17" t="s">
        <v>116</v>
      </c>
      <c r="C17" s="27"/>
      <c r="D17" s="20"/>
      <c r="E17" s="19"/>
      <c r="F17" s="27"/>
      <c r="G17" s="31"/>
      <c r="H17" s="14"/>
      <c r="I17" s="15"/>
      <c r="J17" s="15"/>
      <c r="K17" s="22"/>
      <c r="L17" s="24"/>
      <c r="M17" s="24"/>
      <c r="N17" s="24"/>
      <c r="O17" s="24"/>
      <c r="P17" s="22"/>
      <c r="Q17" s="15"/>
      <c r="R17" s="14"/>
      <c r="S17" s="15"/>
      <c r="T17" s="15"/>
      <c r="U17" s="15"/>
      <c r="V17" s="15"/>
      <c r="W17" s="15"/>
      <c r="X17" s="15"/>
      <c r="Y17" s="15"/>
      <c r="Z17" s="15"/>
      <c r="AA17" s="15"/>
      <c r="AB17" s="15"/>
      <c r="AC17" s="15"/>
      <c r="AD17" s="15"/>
      <c r="AE17" s="15"/>
      <c r="AF17" s="14"/>
    </row>
    <row r="18" spans="1:32" s="4" customFormat="1" ht="24">
      <c r="A18" s="8" t="s">
        <v>117</v>
      </c>
      <c r="B18" s="17" t="s">
        <v>118</v>
      </c>
      <c r="C18" s="27"/>
      <c r="D18" s="20"/>
      <c r="E18" s="15"/>
      <c r="F18" s="27"/>
      <c r="G18" s="31"/>
      <c r="H18" s="14"/>
      <c r="I18" s="15"/>
      <c r="J18" s="15"/>
      <c r="K18" s="22"/>
      <c r="L18" s="24"/>
      <c r="M18" s="24"/>
      <c r="N18" s="24"/>
      <c r="O18" s="24"/>
      <c r="P18" s="22"/>
      <c r="Q18" s="15"/>
      <c r="R18" s="14"/>
      <c r="S18" s="15"/>
      <c r="T18" s="15"/>
      <c r="U18" s="15"/>
      <c r="V18" s="15"/>
      <c r="W18" s="15"/>
      <c r="X18" s="15"/>
      <c r="Y18" s="15"/>
      <c r="Z18" s="15"/>
      <c r="AA18" s="15"/>
      <c r="AB18" s="15"/>
      <c r="AC18" s="15"/>
      <c r="AD18" s="15"/>
      <c r="AE18" s="15"/>
      <c r="AF18" s="14"/>
    </row>
    <row r="19" spans="1:32" s="4" customFormat="1">
      <c r="A19" s="15">
        <v>8</v>
      </c>
      <c r="B19" s="20" t="s">
        <v>119</v>
      </c>
      <c r="C19" s="27"/>
      <c r="D19" s="20"/>
      <c r="E19" s="15"/>
      <c r="F19" s="27"/>
      <c r="G19" s="31"/>
      <c r="H19" s="14"/>
      <c r="I19" s="15"/>
      <c r="J19" s="15"/>
      <c r="K19" s="22"/>
      <c r="L19" s="24"/>
      <c r="M19" s="24"/>
      <c r="N19" s="24"/>
      <c r="O19" s="24"/>
      <c r="P19" s="22"/>
      <c r="Q19" s="15"/>
      <c r="R19" s="14"/>
      <c r="S19" s="15"/>
      <c r="T19" s="15"/>
      <c r="U19" s="15"/>
      <c r="V19" s="15"/>
      <c r="W19" s="15"/>
      <c r="X19" s="15"/>
      <c r="Y19" s="15"/>
      <c r="Z19" s="15"/>
      <c r="AA19" s="15"/>
      <c r="AB19" s="15"/>
      <c r="AC19" s="15"/>
      <c r="AD19" s="15"/>
      <c r="AE19" s="15"/>
      <c r="AF19" s="14"/>
    </row>
    <row r="20" spans="1:32" s="4" customFormat="1" ht="158.25" customHeight="1">
      <c r="A20" s="26" t="s">
        <v>265</v>
      </c>
      <c r="B20" s="27" t="s">
        <v>120</v>
      </c>
      <c r="C20" s="27" t="s">
        <v>73</v>
      </c>
      <c r="D20" s="20" t="s">
        <v>121</v>
      </c>
      <c r="E20" s="27" t="s">
        <v>122</v>
      </c>
      <c r="F20" s="27" t="s">
        <v>123</v>
      </c>
      <c r="G20" s="27" t="s">
        <v>125</v>
      </c>
      <c r="H20" s="27" t="s">
        <v>126</v>
      </c>
      <c r="I20" s="15">
        <v>2018.4</v>
      </c>
      <c r="J20" s="15">
        <v>2020.6</v>
      </c>
      <c r="K20" s="27" t="s">
        <v>127</v>
      </c>
      <c r="L20" s="15">
        <v>10000</v>
      </c>
      <c r="M20" s="27" t="s">
        <v>43</v>
      </c>
      <c r="N20" s="27">
        <v>3442.07</v>
      </c>
      <c r="O20" s="27" t="s">
        <v>128</v>
      </c>
      <c r="P20" s="22">
        <f>INT(N20*9%)</f>
        <v>309</v>
      </c>
      <c r="Q20" s="14" t="s">
        <v>74</v>
      </c>
      <c r="R20" s="15" t="s">
        <v>129</v>
      </c>
      <c r="S20" s="15" t="s">
        <v>76</v>
      </c>
      <c r="T20" s="15" t="s">
        <v>77</v>
      </c>
      <c r="U20" s="15" t="s">
        <v>78</v>
      </c>
      <c r="V20" s="27" t="s">
        <v>124</v>
      </c>
      <c r="W20" s="27" t="s">
        <v>125</v>
      </c>
      <c r="X20" s="15" t="s">
        <v>81</v>
      </c>
      <c r="Y20" s="15" t="s">
        <v>130</v>
      </c>
      <c r="Z20" s="15" t="s">
        <v>83</v>
      </c>
      <c r="AA20" s="15" t="s">
        <v>131</v>
      </c>
      <c r="AB20" s="15" t="s">
        <v>85</v>
      </c>
      <c r="AC20" s="15" t="s">
        <v>81</v>
      </c>
      <c r="AD20" s="14" t="s">
        <v>266</v>
      </c>
      <c r="AE20" s="14" t="s">
        <v>98</v>
      </c>
      <c r="AF20" s="15"/>
    </row>
    <row r="21" spans="1:32" s="4" customFormat="1" ht="87" customHeight="1">
      <c r="A21" s="26" t="s">
        <v>267</v>
      </c>
      <c r="B21" s="20" t="s">
        <v>200</v>
      </c>
      <c r="C21" s="27" t="s">
        <v>73</v>
      </c>
      <c r="D21" s="20" t="s">
        <v>201</v>
      </c>
      <c r="E21" s="19" t="s">
        <v>122</v>
      </c>
      <c r="F21" s="27" t="s">
        <v>123</v>
      </c>
      <c r="G21" s="31" t="s">
        <v>203</v>
      </c>
      <c r="H21" s="14" t="s">
        <v>204</v>
      </c>
      <c r="I21" s="15">
        <v>2018.9</v>
      </c>
      <c r="J21" s="15">
        <v>2020.6</v>
      </c>
      <c r="K21" s="22" t="s">
        <v>127</v>
      </c>
      <c r="L21" s="24">
        <v>15838.07</v>
      </c>
      <c r="M21" s="24" t="s">
        <v>34</v>
      </c>
      <c r="N21" s="25">
        <f>Sheet1!D45</f>
        <v>10957.765349739999</v>
      </c>
      <c r="O21" s="24" t="s">
        <v>205</v>
      </c>
      <c r="P21" s="22">
        <f>INT(N21*9%)</f>
        <v>986</v>
      </c>
      <c r="Q21" s="14" t="s">
        <v>74</v>
      </c>
      <c r="R21" s="15" t="s">
        <v>132</v>
      </c>
      <c r="S21" s="15" t="s">
        <v>76</v>
      </c>
      <c r="T21" s="15" t="s">
        <v>114</v>
      </c>
      <c r="U21" s="15" t="s">
        <v>78</v>
      </c>
      <c r="V21" s="14" t="s">
        <v>202</v>
      </c>
      <c r="W21" s="21" t="s">
        <v>203</v>
      </c>
      <c r="X21" s="15" t="s">
        <v>81</v>
      </c>
      <c r="Y21" s="15" t="s">
        <v>206</v>
      </c>
      <c r="Z21" s="15" t="s">
        <v>207</v>
      </c>
      <c r="AA21" s="15" t="s">
        <v>208</v>
      </c>
      <c r="AB21" s="15" t="s">
        <v>85</v>
      </c>
      <c r="AC21" s="15" t="s">
        <v>81</v>
      </c>
      <c r="AD21" s="14"/>
      <c r="AE21" s="14" t="s">
        <v>189</v>
      </c>
      <c r="AF21" s="15"/>
    </row>
    <row r="22" spans="1:32" s="4" customFormat="1">
      <c r="A22" s="16" t="s">
        <v>133</v>
      </c>
      <c r="B22" s="17" t="s">
        <v>134</v>
      </c>
      <c r="C22" s="30"/>
      <c r="D22" s="17"/>
      <c r="E22" s="16"/>
      <c r="F22" s="30"/>
      <c r="G22" s="31"/>
      <c r="H22" s="14"/>
      <c r="I22" s="8"/>
      <c r="J22" s="8"/>
      <c r="K22" s="22"/>
      <c r="L22" s="18"/>
      <c r="M22" s="24"/>
      <c r="N22" s="13"/>
      <c r="O22" s="24"/>
      <c r="P22" s="18"/>
      <c r="Q22" s="14"/>
      <c r="R22" s="15"/>
      <c r="S22" s="15"/>
      <c r="T22" s="15"/>
      <c r="U22" s="15"/>
      <c r="V22" s="15"/>
      <c r="W22" s="15"/>
      <c r="X22" s="15"/>
      <c r="Y22" s="15"/>
      <c r="Z22" s="15"/>
      <c r="AA22" s="15"/>
      <c r="AB22" s="15"/>
      <c r="AC22" s="15"/>
      <c r="AD22" s="14"/>
      <c r="AE22" s="14"/>
      <c r="AF22" s="15"/>
    </row>
    <row r="23" spans="1:32" s="7" customFormat="1" ht="24">
      <c r="A23" s="19">
        <v>9</v>
      </c>
      <c r="B23" s="20" t="s">
        <v>135</v>
      </c>
      <c r="C23" s="30"/>
      <c r="D23" s="17"/>
      <c r="E23" s="16"/>
      <c r="F23" s="30"/>
      <c r="G23" s="9"/>
      <c r="H23" s="11"/>
      <c r="I23" s="8"/>
      <c r="J23" s="8"/>
      <c r="K23" s="10"/>
      <c r="L23" s="18"/>
      <c r="M23" s="18"/>
      <c r="N23" s="13"/>
      <c r="O23" s="32"/>
      <c r="P23" s="18"/>
      <c r="Q23" s="14"/>
      <c r="R23" s="15"/>
      <c r="S23" s="15"/>
      <c r="T23" s="15"/>
      <c r="U23" s="15"/>
      <c r="V23" s="15"/>
      <c r="W23" s="15"/>
      <c r="X23" s="15"/>
      <c r="Y23" s="15"/>
      <c r="Z23" s="15"/>
      <c r="AA23" s="15"/>
      <c r="AB23" s="15"/>
      <c r="AC23" s="15"/>
      <c r="AD23" s="14"/>
      <c r="AE23" s="14"/>
      <c r="AF23" s="15"/>
    </row>
    <row r="24" spans="1:32" s="4" customFormat="1" ht="156" customHeight="1">
      <c r="A24" s="26" t="s">
        <v>136</v>
      </c>
      <c r="B24" s="20" t="s">
        <v>137</v>
      </c>
      <c r="C24" s="27" t="s">
        <v>73</v>
      </c>
      <c r="D24" s="20" t="s">
        <v>137</v>
      </c>
      <c r="E24" s="19" t="s">
        <v>88</v>
      </c>
      <c r="F24" s="27" t="s">
        <v>138</v>
      </c>
      <c r="G24" s="31" t="s">
        <v>140</v>
      </c>
      <c r="H24" s="14" t="s">
        <v>141</v>
      </c>
      <c r="I24" s="15">
        <v>2017.08</v>
      </c>
      <c r="J24" s="15">
        <v>2021.06</v>
      </c>
      <c r="K24" s="22" t="s">
        <v>142</v>
      </c>
      <c r="L24" s="24">
        <v>75732.22</v>
      </c>
      <c r="M24" s="24" t="s">
        <v>22</v>
      </c>
      <c r="N24" s="25">
        <f>17420.8+3037.55+275+886.03+6371.867755+1164.55</f>
        <v>29155.797754999996</v>
      </c>
      <c r="O24" s="24" t="s">
        <v>314</v>
      </c>
      <c r="P24" s="22">
        <f>INT(N24*9%)</f>
        <v>2624</v>
      </c>
      <c r="Q24" s="14" t="s">
        <v>74</v>
      </c>
      <c r="R24" s="15" t="s">
        <v>143</v>
      </c>
      <c r="S24" s="15" t="s">
        <v>76</v>
      </c>
      <c r="T24" s="15" t="s">
        <v>144</v>
      </c>
      <c r="U24" s="15" t="s">
        <v>78</v>
      </c>
      <c r="V24" s="14" t="s">
        <v>139</v>
      </c>
      <c r="W24" s="21" t="s">
        <v>140</v>
      </c>
      <c r="X24" s="15" t="s">
        <v>81</v>
      </c>
      <c r="Y24" s="15" t="s">
        <v>145</v>
      </c>
      <c r="Z24" s="15" t="s">
        <v>83</v>
      </c>
      <c r="AA24" s="15" t="s">
        <v>146</v>
      </c>
      <c r="AB24" s="15" t="s">
        <v>85</v>
      </c>
      <c r="AC24" s="15" t="s">
        <v>81</v>
      </c>
      <c r="AD24" s="14"/>
      <c r="AE24" s="14" t="s">
        <v>189</v>
      </c>
      <c r="AF24" s="34" t="s">
        <v>268</v>
      </c>
    </row>
    <row r="25" spans="1:32" s="4" customFormat="1" ht="80.25" customHeight="1">
      <c r="A25" s="26" t="s">
        <v>147</v>
      </c>
      <c r="B25" s="20" t="s">
        <v>269</v>
      </c>
      <c r="C25" s="27" t="s">
        <v>73</v>
      </c>
      <c r="D25" s="20" t="s">
        <v>269</v>
      </c>
      <c r="E25" s="15" t="s">
        <v>257</v>
      </c>
      <c r="F25" s="35" t="s">
        <v>333</v>
      </c>
      <c r="G25" s="31" t="s">
        <v>80</v>
      </c>
      <c r="H25" s="14" t="s">
        <v>325</v>
      </c>
      <c r="I25" s="23">
        <v>42856</v>
      </c>
      <c r="J25" s="23">
        <v>44075</v>
      </c>
      <c r="K25" s="15" t="s">
        <v>270</v>
      </c>
      <c r="L25" s="15">
        <v>60124</v>
      </c>
      <c r="M25" s="24" t="s">
        <v>327</v>
      </c>
      <c r="N25" s="25">
        <f>([2]二污!$D$25/10000-[3]附件1.苏州市区备案表!$Z$20)/2</f>
        <v>15908.966177000002</v>
      </c>
      <c r="O25" s="24" t="s">
        <v>326</v>
      </c>
      <c r="P25" s="22">
        <f>INT(N25*9%)</f>
        <v>1431</v>
      </c>
      <c r="Q25" s="14" t="s">
        <v>74</v>
      </c>
      <c r="R25" s="14" t="s">
        <v>148</v>
      </c>
      <c r="S25" s="14" t="s">
        <v>149</v>
      </c>
      <c r="T25" s="14" t="s">
        <v>150</v>
      </c>
      <c r="U25" s="14" t="s">
        <v>151</v>
      </c>
      <c r="V25" s="14" t="s">
        <v>79</v>
      </c>
      <c r="W25" s="14" t="s">
        <v>80</v>
      </c>
      <c r="X25" s="14" t="s">
        <v>110</v>
      </c>
      <c r="Y25" s="14" t="s">
        <v>152</v>
      </c>
      <c r="Z25" s="14" t="s">
        <v>153</v>
      </c>
      <c r="AA25" s="14" t="s">
        <v>154</v>
      </c>
      <c r="AB25" s="15" t="s">
        <v>85</v>
      </c>
      <c r="AC25" s="15" t="s">
        <v>110</v>
      </c>
      <c r="AD25" s="14"/>
      <c r="AE25" s="14" t="s">
        <v>189</v>
      </c>
      <c r="AF25" s="15"/>
    </row>
    <row r="26" spans="1:32" s="4" customFormat="1" ht="83.25" customHeight="1">
      <c r="A26" s="26" t="s">
        <v>155</v>
      </c>
      <c r="B26" s="20" t="s">
        <v>271</v>
      </c>
      <c r="C26" s="27" t="s">
        <v>73</v>
      </c>
      <c r="D26" s="20" t="s">
        <v>272</v>
      </c>
      <c r="E26" s="15" t="s">
        <v>273</v>
      </c>
      <c r="F26" s="15" t="s">
        <v>274</v>
      </c>
      <c r="G26" s="31" t="s">
        <v>275</v>
      </c>
      <c r="H26" s="14" t="s">
        <v>315</v>
      </c>
      <c r="I26" s="15">
        <v>2018.11</v>
      </c>
      <c r="J26" s="15">
        <v>2020.12</v>
      </c>
      <c r="K26" s="15" t="s">
        <v>276</v>
      </c>
      <c r="L26" s="15">
        <v>39532.89</v>
      </c>
      <c r="M26" s="24" t="s">
        <v>13</v>
      </c>
      <c r="N26" s="25">
        <f>320+360+9476.89+6087.8</f>
        <v>16244.689999999999</v>
      </c>
      <c r="O26" s="24" t="s">
        <v>316</v>
      </c>
      <c r="P26" s="22">
        <f>INT(N26*9%)</f>
        <v>1462</v>
      </c>
      <c r="Q26" s="14" t="s">
        <v>74</v>
      </c>
      <c r="R26" s="14" t="s">
        <v>277</v>
      </c>
      <c r="S26" s="14" t="s">
        <v>156</v>
      </c>
      <c r="T26" s="14" t="s">
        <v>157</v>
      </c>
      <c r="U26" s="14" t="s">
        <v>278</v>
      </c>
      <c r="V26" s="14" t="s">
        <v>279</v>
      </c>
      <c r="W26" s="14" t="s">
        <v>280</v>
      </c>
      <c r="X26" s="14" t="s">
        <v>158</v>
      </c>
      <c r="Y26" s="14" t="s">
        <v>159</v>
      </c>
      <c r="Z26" s="14" t="s">
        <v>160</v>
      </c>
      <c r="AA26" s="14" t="s">
        <v>161</v>
      </c>
      <c r="AB26" s="15" t="s">
        <v>85</v>
      </c>
      <c r="AC26" s="15" t="s">
        <v>158</v>
      </c>
      <c r="AD26" s="14" t="s">
        <v>281</v>
      </c>
      <c r="AE26" s="14" t="s">
        <v>162</v>
      </c>
      <c r="AF26" s="15" t="s">
        <v>163</v>
      </c>
    </row>
    <row r="27" spans="1:32" s="4" customFormat="1" ht="175.5" customHeight="1">
      <c r="A27" s="26" t="s">
        <v>164</v>
      </c>
      <c r="B27" s="20" t="s">
        <v>283</v>
      </c>
      <c r="C27" s="27" t="s">
        <v>73</v>
      </c>
      <c r="D27" s="20" t="s">
        <v>283</v>
      </c>
      <c r="E27" s="15" t="s">
        <v>273</v>
      </c>
      <c r="F27" s="15" t="s">
        <v>284</v>
      </c>
      <c r="G27" s="31" t="s">
        <v>210</v>
      </c>
      <c r="H27" s="14" t="s">
        <v>318</v>
      </c>
      <c r="I27" s="15">
        <v>2018</v>
      </c>
      <c r="J27" s="15">
        <v>2020</v>
      </c>
      <c r="K27" s="15" t="s">
        <v>270</v>
      </c>
      <c r="L27" s="15">
        <v>42565.120000000003</v>
      </c>
      <c r="M27" s="24" t="s">
        <v>317</v>
      </c>
      <c r="N27" s="25">
        <f>22549.73*20.6%+548.7541+538.73+61.09</f>
        <v>5793.8184799999999</v>
      </c>
      <c r="O27" s="24" t="s">
        <v>319</v>
      </c>
      <c r="P27" s="22">
        <f>INT(N27*9%)</f>
        <v>521</v>
      </c>
      <c r="Q27" s="14" t="s">
        <v>74</v>
      </c>
      <c r="R27" s="14" t="s">
        <v>285</v>
      </c>
      <c r="S27" s="14" t="s">
        <v>166</v>
      </c>
      <c r="T27" s="14" t="s">
        <v>150</v>
      </c>
      <c r="U27" s="14" t="s">
        <v>286</v>
      </c>
      <c r="V27" s="14" t="s">
        <v>209</v>
      </c>
      <c r="W27" s="14" t="s">
        <v>210</v>
      </c>
      <c r="X27" s="14" t="s">
        <v>110</v>
      </c>
      <c r="Y27" s="14" t="s">
        <v>167</v>
      </c>
      <c r="Z27" s="14" t="s">
        <v>168</v>
      </c>
      <c r="AA27" s="14" t="s">
        <v>169</v>
      </c>
      <c r="AB27" s="15" t="s">
        <v>85</v>
      </c>
      <c r="AC27" s="15" t="s">
        <v>110</v>
      </c>
      <c r="AD27" s="14" t="s">
        <v>211</v>
      </c>
      <c r="AE27" s="14" t="s">
        <v>98</v>
      </c>
      <c r="AF27" s="15"/>
    </row>
    <row r="28" spans="1:32" s="4" customFormat="1" ht="129" customHeight="1">
      <c r="A28" s="26" t="s">
        <v>165</v>
      </c>
      <c r="B28" s="20" t="s">
        <v>287</v>
      </c>
      <c r="C28" s="27" t="s">
        <v>73</v>
      </c>
      <c r="D28" s="20" t="s">
        <v>287</v>
      </c>
      <c r="E28" s="15" t="s">
        <v>273</v>
      </c>
      <c r="F28" s="15" t="s">
        <v>284</v>
      </c>
      <c r="G28" s="31" t="s">
        <v>212</v>
      </c>
      <c r="H28" s="14" t="s">
        <v>288</v>
      </c>
      <c r="I28" s="15">
        <v>2018</v>
      </c>
      <c r="J28" s="15">
        <v>2020</v>
      </c>
      <c r="K28" s="15" t="s">
        <v>270</v>
      </c>
      <c r="L28" s="15">
        <v>52004.11</v>
      </c>
      <c r="M28" s="24" t="s">
        <v>320</v>
      </c>
      <c r="N28" s="25">
        <f>22377.25-11809</f>
        <v>10568.25</v>
      </c>
      <c r="O28" s="24" t="s">
        <v>321</v>
      </c>
      <c r="P28" s="22">
        <f>INT(N28*9%)</f>
        <v>951</v>
      </c>
      <c r="Q28" s="14" t="s">
        <v>74</v>
      </c>
      <c r="R28" s="14" t="s">
        <v>289</v>
      </c>
      <c r="S28" s="14" t="s">
        <v>166</v>
      </c>
      <c r="T28" s="14" t="s">
        <v>150</v>
      </c>
      <c r="U28" s="14" t="s">
        <v>286</v>
      </c>
      <c r="V28" s="14" t="s">
        <v>209</v>
      </c>
      <c r="W28" s="14" t="s">
        <v>212</v>
      </c>
      <c r="X28" s="14" t="s">
        <v>110</v>
      </c>
      <c r="Y28" s="14" t="s">
        <v>171</v>
      </c>
      <c r="Z28" s="14" t="s">
        <v>168</v>
      </c>
      <c r="AA28" s="14" t="s">
        <v>169</v>
      </c>
      <c r="AB28" s="15" t="s">
        <v>85</v>
      </c>
      <c r="AC28" s="15" t="s">
        <v>110</v>
      </c>
      <c r="AD28" s="14" t="s">
        <v>213</v>
      </c>
      <c r="AE28" s="14" t="s">
        <v>98</v>
      </c>
      <c r="AF28" s="15"/>
    </row>
    <row r="29" spans="1:32" s="7" customFormat="1" ht="24">
      <c r="A29" s="19">
        <v>10</v>
      </c>
      <c r="B29" s="20" t="s">
        <v>173</v>
      </c>
      <c r="C29" s="30"/>
      <c r="D29" s="17"/>
      <c r="E29" s="16"/>
      <c r="F29" s="30"/>
      <c r="G29" s="9"/>
      <c r="H29" s="11"/>
      <c r="I29" s="8"/>
      <c r="J29" s="8"/>
      <c r="K29" s="10"/>
      <c r="L29" s="18"/>
      <c r="M29" s="18"/>
      <c r="N29" s="13"/>
      <c r="O29" s="32"/>
      <c r="P29" s="18"/>
      <c r="Q29" s="14"/>
      <c r="R29" s="15"/>
      <c r="S29" s="15"/>
      <c r="T29" s="15"/>
      <c r="U29" s="15"/>
      <c r="V29" s="15"/>
      <c r="W29" s="15"/>
      <c r="X29" s="15"/>
      <c r="Y29" s="15"/>
      <c r="Z29" s="15"/>
      <c r="AA29" s="15"/>
      <c r="AB29" s="15"/>
      <c r="AC29" s="15"/>
      <c r="AD29" s="14"/>
      <c r="AE29" s="14"/>
      <c r="AF29" s="15"/>
    </row>
    <row r="30" spans="1:32" s="4" customFormat="1" ht="89.25" customHeight="1">
      <c r="A30" s="26" t="s">
        <v>170</v>
      </c>
      <c r="B30" s="20" t="s">
        <v>290</v>
      </c>
      <c r="C30" s="27" t="s">
        <v>73</v>
      </c>
      <c r="D30" s="20" t="s">
        <v>291</v>
      </c>
      <c r="E30" s="15" t="s">
        <v>273</v>
      </c>
      <c r="F30" s="15" t="s">
        <v>274</v>
      </c>
      <c r="G30" s="31" t="s">
        <v>175</v>
      </c>
      <c r="H30" s="14" t="s">
        <v>306</v>
      </c>
      <c r="I30" s="15">
        <v>2019.3</v>
      </c>
      <c r="J30" s="15">
        <v>2019.11</v>
      </c>
      <c r="K30" s="15" t="s">
        <v>270</v>
      </c>
      <c r="L30" s="15">
        <v>2206.52</v>
      </c>
      <c r="M30" s="24" t="s">
        <v>305</v>
      </c>
      <c r="N30" s="25">
        <f>26+1506.290463+4.5+37.52+9.2</f>
        <v>1583.5104630000001</v>
      </c>
      <c r="O30" s="36" t="s">
        <v>307</v>
      </c>
      <c r="P30" s="22">
        <f>INT(N30*18%)</f>
        <v>285</v>
      </c>
      <c r="Q30" s="14" t="s">
        <v>292</v>
      </c>
      <c r="R30" s="14" t="s">
        <v>293</v>
      </c>
      <c r="S30" s="14" t="s">
        <v>166</v>
      </c>
      <c r="T30" s="14" t="s">
        <v>150</v>
      </c>
      <c r="U30" s="14" t="s">
        <v>286</v>
      </c>
      <c r="V30" s="14" t="s">
        <v>174</v>
      </c>
      <c r="W30" s="14" t="s">
        <v>175</v>
      </c>
      <c r="X30" s="14" t="s">
        <v>110</v>
      </c>
      <c r="Y30" s="14" t="s">
        <v>176</v>
      </c>
      <c r="Z30" s="14" t="s">
        <v>153</v>
      </c>
      <c r="AA30" s="14" t="s">
        <v>177</v>
      </c>
      <c r="AB30" s="15" t="s">
        <v>85</v>
      </c>
      <c r="AC30" s="15" t="s">
        <v>110</v>
      </c>
      <c r="AD30" s="14"/>
      <c r="AE30" s="14" t="s">
        <v>308</v>
      </c>
      <c r="AF30" s="15"/>
    </row>
    <row r="31" spans="1:32" s="4" customFormat="1" ht="36">
      <c r="A31" s="19">
        <v>12</v>
      </c>
      <c r="B31" s="20" t="s">
        <v>179</v>
      </c>
      <c r="C31" s="27"/>
      <c r="D31" s="20"/>
      <c r="E31" s="19"/>
      <c r="F31" s="27"/>
      <c r="G31" s="31"/>
      <c r="H31" s="14"/>
      <c r="I31" s="23"/>
      <c r="J31" s="23"/>
      <c r="K31" s="22"/>
      <c r="L31" s="24"/>
      <c r="M31" s="24"/>
      <c r="N31" s="25"/>
      <c r="O31" s="24"/>
      <c r="P31" s="22"/>
      <c r="Q31" s="14"/>
      <c r="R31" s="15"/>
      <c r="S31" s="15"/>
      <c r="T31" s="15"/>
      <c r="U31" s="15"/>
      <c r="V31" s="14"/>
      <c r="W31" s="21"/>
      <c r="X31" s="15"/>
      <c r="Y31" s="15"/>
      <c r="Z31" s="15"/>
      <c r="AA31" s="15"/>
      <c r="AB31" s="15"/>
      <c r="AC31" s="15"/>
      <c r="AD31" s="14"/>
      <c r="AE31" s="14"/>
      <c r="AF31" s="15"/>
    </row>
    <row r="32" spans="1:32" s="4" customFormat="1" ht="64.5" customHeight="1">
      <c r="A32" s="52" t="s">
        <v>172</v>
      </c>
      <c r="B32" s="55" t="s">
        <v>294</v>
      </c>
      <c r="C32" s="55" t="s">
        <v>178</v>
      </c>
      <c r="D32" s="73" t="s">
        <v>294</v>
      </c>
      <c r="E32" s="76" t="s">
        <v>332</v>
      </c>
      <c r="F32" s="79" t="s">
        <v>333</v>
      </c>
      <c r="G32" s="70" t="s">
        <v>80</v>
      </c>
      <c r="H32" s="82" t="s">
        <v>322</v>
      </c>
      <c r="I32" s="64">
        <v>43282</v>
      </c>
      <c r="J32" s="64">
        <v>43617</v>
      </c>
      <c r="K32" s="67" t="s">
        <v>270</v>
      </c>
      <c r="L32" s="58">
        <v>1114.04</v>
      </c>
      <c r="M32" s="58" t="s">
        <v>324</v>
      </c>
      <c r="N32" s="61">
        <v>1114.04</v>
      </c>
      <c r="O32" s="58" t="s">
        <v>323</v>
      </c>
      <c r="P32" s="67">
        <f>INT(N32*18%)</f>
        <v>200</v>
      </c>
      <c r="Q32" s="14" t="s">
        <v>74</v>
      </c>
      <c r="R32" s="15" t="s">
        <v>295</v>
      </c>
      <c r="S32" s="14" t="s">
        <v>166</v>
      </c>
      <c r="T32" s="14" t="s">
        <v>150</v>
      </c>
      <c r="U32" s="15" t="s">
        <v>286</v>
      </c>
      <c r="V32" s="28" t="s">
        <v>258</v>
      </c>
      <c r="W32" s="29" t="s">
        <v>80</v>
      </c>
      <c r="X32" s="15"/>
      <c r="Y32" s="15" t="s">
        <v>296</v>
      </c>
      <c r="Z32" s="15" t="s">
        <v>297</v>
      </c>
      <c r="AA32" s="14" t="s">
        <v>186</v>
      </c>
      <c r="AB32" s="15" t="s">
        <v>109</v>
      </c>
      <c r="AC32" s="15" t="s">
        <v>110</v>
      </c>
      <c r="AD32" s="14" t="s">
        <v>298</v>
      </c>
      <c r="AE32" s="14" t="s">
        <v>98</v>
      </c>
      <c r="AF32" s="15"/>
    </row>
    <row r="33" spans="1:32" s="4" customFormat="1">
      <c r="A33" s="53"/>
      <c r="B33" s="56"/>
      <c r="C33" s="56"/>
      <c r="D33" s="74"/>
      <c r="E33" s="77"/>
      <c r="F33" s="56"/>
      <c r="G33" s="71"/>
      <c r="H33" s="83"/>
      <c r="I33" s="65"/>
      <c r="J33" s="65"/>
      <c r="K33" s="68"/>
      <c r="L33" s="59"/>
      <c r="M33" s="59"/>
      <c r="N33" s="62"/>
      <c r="O33" s="59"/>
      <c r="P33" s="68"/>
      <c r="Q33" s="14"/>
      <c r="R33" s="15"/>
      <c r="S33" s="15"/>
      <c r="T33" s="15"/>
      <c r="U33" s="15"/>
      <c r="V33" s="14"/>
      <c r="W33" s="21"/>
      <c r="X33" s="15"/>
      <c r="Y33" s="15"/>
      <c r="Z33" s="15"/>
      <c r="AA33" s="15"/>
      <c r="AB33" s="15"/>
      <c r="AC33" s="15"/>
      <c r="AD33" s="14"/>
      <c r="AE33" s="14"/>
      <c r="AF33" s="15"/>
    </row>
    <row r="34" spans="1:32" s="4" customFormat="1">
      <c r="A34" s="53"/>
      <c r="B34" s="56"/>
      <c r="C34" s="56"/>
      <c r="D34" s="74"/>
      <c r="E34" s="77"/>
      <c r="F34" s="56"/>
      <c r="G34" s="71"/>
      <c r="H34" s="83"/>
      <c r="I34" s="65"/>
      <c r="J34" s="65"/>
      <c r="K34" s="68"/>
      <c r="L34" s="59"/>
      <c r="M34" s="59"/>
      <c r="N34" s="62"/>
      <c r="O34" s="59"/>
      <c r="P34" s="68"/>
      <c r="Q34" s="14"/>
      <c r="R34" s="15"/>
      <c r="S34" s="15"/>
      <c r="T34" s="15"/>
      <c r="U34" s="15"/>
      <c r="V34" s="14"/>
      <c r="W34" s="21"/>
      <c r="X34" s="15"/>
      <c r="Y34" s="15"/>
      <c r="Z34" s="15"/>
      <c r="AA34" s="15"/>
      <c r="AB34" s="15"/>
      <c r="AC34" s="15"/>
      <c r="AD34" s="14"/>
      <c r="AE34" s="14"/>
      <c r="AF34" s="15"/>
    </row>
    <row r="35" spans="1:32" s="4" customFormat="1">
      <c r="A35" s="53"/>
      <c r="B35" s="56"/>
      <c r="C35" s="56"/>
      <c r="D35" s="74"/>
      <c r="E35" s="77"/>
      <c r="F35" s="56"/>
      <c r="G35" s="71"/>
      <c r="H35" s="83"/>
      <c r="I35" s="65"/>
      <c r="J35" s="65"/>
      <c r="K35" s="68"/>
      <c r="L35" s="59"/>
      <c r="M35" s="59"/>
      <c r="N35" s="62"/>
      <c r="O35" s="59"/>
      <c r="P35" s="68"/>
      <c r="Q35" s="14"/>
      <c r="R35" s="15"/>
      <c r="S35" s="15"/>
      <c r="T35" s="15"/>
      <c r="U35" s="15"/>
      <c r="V35" s="14"/>
      <c r="W35" s="21"/>
      <c r="X35" s="15"/>
      <c r="Y35" s="15"/>
      <c r="Z35" s="15"/>
      <c r="AA35" s="15"/>
      <c r="AB35" s="15"/>
      <c r="AC35" s="15"/>
      <c r="AD35" s="14"/>
      <c r="AE35" s="14"/>
      <c r="AF35" s="15"/>
    </row>
    <row r="36" spans="1:32" s="4" customFormat="1">
      <c r="A36" s="53"/>
      <c r="B36" s="56"/>
      <c r="C36" s="56"/>
      <c r="D36" s="74"/>
      <c r="E36" s="77"/>
      <c r="F36" s="56"/>
      <c r="G36" s="71"/>
      <c r="H36" s="83"/>
      <c r="I36" s="65"/>
      <c r="J36" s="65"/>
      <c r="K36" s="68"/>
      <c r="L36" s="59"/>
      <c r="M36" s="59"/>
      <c r="N36" s="62"/>
      <c r="O36" s="59"/>
      <c r="P36" s="68"/>
      <c r="Q36" s="14"/>
      <c r="R36" s="15"/>
      <c r="S36" s="15"/>
      <c r="T36" s="15"/>
      <c r="U36" s="15"/>
      <c r="V36" s="14"/>
      <c r="W36" s="21"/>
      <c r="X36" s="15"/>
      <c r="Y36" s="15"/>
      <c r="Z36" s="15"/>
      <c r="AA36" s="15"/>
      <c r="AB36" s="15"/>
      <c r="AC36" s="15"/>
      <c r="AD36" s="14"/>
      <c r="AE36" s="14"/>
      <c r="AF36" s="15"/>
    </row>
    <row r="37" spans="1:32" s="4" customFormat="1">
      <c r="A37" s="53"/>
      <c r="B37" s="56"/>
      <c r="C37" s="56"/>
      <c r="D37" s="74"/>
      <c r="E37" s="77"/>
      <c r="F37" s="56"/>
      <c r="G37" s="71"/>
      <c r="H37" s="83"/>
      <c r="I37" s="65"/>
      <c r="J37" s="65"/>
      <c r="K37" s="68"/>
      <c r="L37" s="59"/>
      <c r="M37" s="59"/>
      <c r="N37" s="62"/>
      <c r="O37" s="59"/>
      <c r="P37" s="68"/>
      <c r="Q37" s="14"/>
      <c r="R37" s="15"/>
      <c r="S37" s="15"/>
      <c r="T37" s="15"/>
      <c r="U37" s="15"/>
      <c r="V37" s="14"/>
      <c r="W37" s="21"/>
      <c r="X37" s="15"/>
      <c r="Y37" s="15"/>
      <c r="Z37" s="15"/>
      <c r="AA37" s="15"/>
      <c r="AB37" s="15"/>
      <c r="AC37" s="15"/>
      <c r="AD37" s="14"/>
      <c r="AE37" s="14"/>
      <c r="AF37" s="15"/>
    </row>
    <row r="38" spans="1:32" s="4" customFormat="1">
      <c r="A38" s="53"/>
      <c r="B38" s="56"/>
      <c r="C38" s="56"/>
      <c r="D38" s="74"/>
      <c r="E38" s="77"/>
      <c r="F38" s="56"/>
      <c r="G38" s="71"/>
      <c r="H38" s="83"/>
      <c r="I38" s="65"/>
      <c r="J38" s="65"/>
      <c r="K38" s="68"/>
      <c r="L38" s="59"/>
      <c r="M38" s="59"/>
      <c r="N38" s="62"/>
      <c r="O38" s="59"/>
      <c r="P38" s="68"/>
      <c r="Q38" s="14"/>
      <c r="R38" s="15"/>
      <c r="S38" s="15"/>
      <c r="T38" s="15"/>
      <c r="U38" s="15"/>
      <c r="V38" s="14"/>
      <c r="W38" s="21"/>
      <c r="X38" s="15"/>
      <c r="Y38" s="15"/>
      <c r="Z38" s="15"/>
      <c r="AA38" s="15"/>
      <c r="AB38" s="15"/>
      <c r="AC38" s="15"/>
      <c r="AD38" s="14"/>
      <c r="AE38" s="14"/>
      <c r="AF38" s="15"/>
    </row>
    <row r="39" spans="1:32" s="4" customFormat="1">
      <c r="A39" s="53"/>
      <c r="B39" s="56"/>
      <c r="C39" s="56"/>
      <c r="D39" s="74"/>
      <c r="E39" s="77"/>
      <c r="F39" s="56"/>
      <c r="G39" s="71"/>
      <c r="H39" s="83"/>
      <c r="I39" s="65"/>
      <c r="J39" s="65"/>
      <c r="K39" s="68"/>
      <c r="L39" s="59"/>
      <c r="M39" s="59"/>
      <c r="N39" s="62"/>
      <c r="O39" s="59"/>
      <c r="P39" s="68"/>
      <c r="Q39" s="14"/>
      <c r="R39" s="15"/>
      <c r="S39" s="15"/>
      <c r="T39" s="15"/>
      <c r="U39" s="15"/>
      <c r="V39" s="14"/>
      <c r="W39" s="21"/>
      <c r="X39" s="15"/>
      <c r="Y39" s="15"/>
      <c r="Z39" s="15"/>
      <c r="AA39" s="15"/>
      <c r="AB39" s="15"/>
      <c r="AC39" s="15"/>
      <c r="AD39" s="14"/>
      <c r="AE39" s="14"/>
      <c r="AF39" s="15"/>
    </row>
    <row r="40" spans="1:32" s="4" customFormat="1">
      <c r="A40" s="53"/>
      <c r="B40" s="56"/>
      <c r="C40" s="56"/>
      <c r="D40" s="74"/>
      <c r="E40" s="77"/>
      <c r="F40" s="56"/>
      <c r="G40" s="71"/>
      <c r="H40" s="83"/>
      <c r="I40" s="65"/>
      <c r="J40" s="65"/>
      <c r="K40" s="68"/>
      <c r="L40" s="59"/>
      <c r="M40" s="59"/>
      <c r="N40" s="62"/>
      <c r="O40" s="59"/>
      <c r="P40" s="68"/>
      <c r="Q40" s="14"/>
      <c r="R40" s="15"/>
      <c r="S40" s="15"/>
      <c r="T40" s="15"/>
      <c r="U40" s="15"/>
      <c r="V40" s="14"/>
      <c r="W40" s="21"/>
      <c r="X40" s="15"/>
      <c r="Y40" s="15"/>
      <c r="Z40" s="15"/>
      <c r="AA40" s="15"/>
      <c r="AB40" s="15"/>
      <c r="AC40" s="15"/>
      <c r="AD40" s="14"/>
      <c r="AE40" s="14"/>
      <c r="AF40" s="15"/>
    </row>
    <row r="41" spans="1:32" s="4" customFormat="1">
      <c r="A41" s="53"/>
      <c r="B41" s="56"/>
      <c r="C41" s="56"/>
      <c r="D41" s="74"/>
      <c r="E41" s="77"/>
      <c r="F41" s="56"/>
      <c r="G41" s="71"/>
      <c r="H41" s="83"/>
      <c r="I41" s="65"/>
      <c r="J41" s="65"/>
      <c r="K41" s="68"/>
      <c r="L41" s="59"/>
      <c r="M41" s="59"/>
      <c r="N41" s="62"/>
      <c r="O41" s="59"/>
      <c r="P41" s="68"/>
      <c r="Q41" s="14"/>
      <c r="R41" s="15"/>
      <c r="S41" s="15"/>
      <c r="T41" s="15"/>
      <c r="U41" s="15"/>
      <c r="V41" s="14"/>
      <c r="W41" s="21"/>
      <c r="X41" s="15"/>
      <c r="Y41" s="15"/>
      <c r="Z41" s="15"/>
      <c r="AA41" s="15"/>
      <c r="AB41" s="15"/>
      <c r="AC41" s="15"/>
      <c r="AD41" s="14"/>
      <c r="AE41" s="14"/>
      <c r="AF41" s="15"/>
    </row>
    <row r="42" spans="1:32" s="4" customFormat="1">
      <c r="A42" s="53"/>
      <c r="B42" s="56"/>
      <c r="C42" s="56"/>
      <c r="D42" s="74"/>
      <c r="E42" s="77"/>
      <c r="F42" s="56"/>
      <c r="G42" s="71"/>
      <c r="H42" s="83"/>
      <c r="I42" s="65"/>
      <c r="J42" s="65"/>
      <c r="K42" s="68"/>
      <c r="L42" s="59"/>
      <c r="M42" s="59"/>
      <c r="N42" s="62"/>
      <c r="O42" s="59"/>
      <c r="P42" s="68"/>
      <c r="Q42" s="14"/>
      <c r="R42" s="15"/>
      <c r="S42" s="15"/>
      <c r="T42" s="15"/>
      <c r="U42" s="15"/>
      <c r="V42" s="14"/>
      <c r="W42" s="21"/>
      <c r="X42" s="15"/>
      <c r="Y42" s="15"/>
      <c r="Z42" s="15"/>
      <c r="AA42" s="15"/>
      <c r="AB42" s="15"/>
      <c r="AC42" s="15"/>
      <c r="AD42" s="14"/>
      <c r="AE42" s="14"/>
      <c r="AF42" s="15"/>
    </row>
    <row r="43" spans="1:32" s="4" customFormat="1">
      <c r="A43" s="54"/>
      <c r="B43" s="57"/>
      <c r="C43" s="57"/>
      <c r="D43" s="75"/>
      <c r="E43" s="78"/>
      <c r="F43" s="57"/>
      <c r="G43" s="72"/>
      <c r="H43" s="84"/>
      <c r="I43" s="66"/>
      <c r="J43" s="66"/>
      <c r="K43" s="69"/>
      <c r="L43" s="60"/>
      <c r="M43" s="60"/>
      <c r="N43" s="63"/>
      <c r="O43" s="60"/>
      <c r="P43" s="69"/>
      <c r="Q43" s="14"/>
      <c r="R43" s="15"/>
      <c r="S43" s="15"/>
      <c r="T43" s="15"/>
      <c r="U43" s="15"/>
      <c r="V43" s="14"/>
      <c r="W43" s="21"/>
      <c r="X43" s="15"/>
      <c r="Y43" s="15"/>
      <c r="Z43" s="15"/>
      <c r="AA43" s="15"/>
      <c r="AB43" s="15"/>
      <c r="AC43" s="15"/>
      <c r="AD43" s="14"/>
      <c r="AE43" s="14"/>
      <c r="AF43" s="15"/>
    </row>
    <row r="44" spans="1:32" s="4" customFormat="1" ht="27.75" customHeight="1">
      <c r="A44" s="19">
        <v>13</v>
      </c>
      <c r="B44" s="20" t="s">
        <v>180</v>
      </c>
      <c r="C44" s="27"/>
      <c r="D44" s="20"/>
      <c r="E44" s="19"/>
      <c r="F44" s="27"/>
      <c r="G44" s="31"/>
      <c r="H44" s="14"/>
      <c r="I44" s="23"/>
      <c r="J44" s="23"/>
      <c r="K44" s="22"/>
      <c r="L44" s="24"/>
      <c r="M44" s="24"/>
      <c r="N44" s="25"/>
      <c r="O44" s="24"/>
      <c r="P44" s="22"/>
      <c r="Q44" s="14"/>
      <c r="R44" s="15"/>
      <c r="S44" s="15"/>
      <c r="T44" s="15"/>
      <c r="U44" s="15"/>
      <c r="V44" s="14"/>
      <c r="W44" s="21"/>
      <c r="X44" s="15"/>
      <c r="Y44" s="15"/>
      <c r="Z44" s="15"/>
      <c r="AA44" s="15"/>
      <c r="AB44" s="15"/>
      <c r="AC44" s="15"/>
      <c r="AD44" s="14"/>
      <c r="AE44" s="14"/>
      <c r="AF44" s="15"/>
    </row>
    <row r="45" spans="1:32" s="4" customFormat="1" ht="86.25" customHeight="1">
      <c r="A45" s="49" t="s">
        <v>329</v>
      </c>
      <c r="B45" s="20" t="s">
        <v>300</v>
      </c>
      <c r="C45" s="27" t="s">
        <v>178</v>
      </c>
      <c r="D45" s="20" t="s">
        <v>299</v>
      </c>
      <c r="E45" s="15" t="s">
        <v>273</v>
      </c>
      <c r="F45" s="15" t="s">
        <v>282</v>
      </c>
      <c r="G45" s="31" t="s">
        <v>184</v>
      </c>
      <c r="H45" s="14" t="s">
        <v>301</v>
      </c>
      <c r="I45" s="15">
        <v>2018.11</v>
      </c>
      <c r="J45" s="15">
        <v>2019.12</v>
      </c>
      <c r="K45" s="15" t="s">
        <v>270</v>
      </c>
      <c r="L45" s="15">
        <v>6076.89</v>
      </c>
      <c r="M45" s="24" t="s">
        <v>13</v>
      </c>
      <c r="N45" s="25">
        <v>6076.89</v>
      </c>
      <c r="O45" s="24" t="s">
        <v>181</v>
      </c>
      <c r="P45" s="22">
        <f>INT(N45*8%)</f>
        <v>486</v>
      </c>
      <c r="Q45" s="14" t="s">
        <v>302</v>
      </c>
      <c r="R45" s="14" t="s">
        <v>303</v>
      </c>
      <c r="S45" s="14" t="s">
        <v>182</v>
      </c>
      <c r="T45" s="14" t="s">
        <v>77</v>
      </c>
      <c r="U45" s="14" t="s">
        <v>286</v>
      </c>
      <c r="V45" s="14" t="s">
        <v>183</v>
      </c>
      <c r="W45" s="14" t="s">
        <v>184</v>
      </c>
      <c r="X45" s="14" t="s">
        <v>110</v>
      </c>
      <c r="Y45" s="14" t="s">
        <v>185</v>
      </c>
      <c r="Z45" s="14" t="s">
        <v>107</v>
      </c>
      <c r="AA45" s="14" t="s">
        <v>186</v>
      </c>
      <c r="AB45" s="15" t="s">
        <v>109</v>
      </c>
      <c r="AC45" s="15" t="s">
        <v>110</v>
      </c>
      <c r="AD45" s="14" t="s">
        <v>187</v>
      </c>
      <c r="AE45" s="14" t="s">
        <v>304</v>
      </c>
      <c r="AF45" s="15"/>
    </row>
  </sheetData>
  <autoFilter ref="A5:AH43"/>
  <mergeCells count="48">
    <mergeCell ref="G4:G5"/>
    <mergeCell ref="P32:P43"/>
    <mergeCell ref="W4:W5"/>
    <mergeCell ref="AD4:AD5"/>
    <mergeCell ref="AE4:AE5"/>
    <mergeCell ref="AF4:AF5"/>
    <mergeCell ref="X4:X5"/>
    <mergeCell ref="Y4:Y5"/>
    <mergeCell ref="Z4:Z5"/>
    <mergeCell ref="AA4:AA5"/>
    <mergeCell ref="AB4:AB5"/>
    <mergeCell ref="AC4:AC5"/>
    <mergeCell ref="R4:R5"/>
    <mergeCell ref="S4:S5"/>
    <mergeCell ref="T4:T5"/>
    <mergeCell ref="U4:U5"/>
    <mergeCell ref="V4:V5"/>
    <mergeCell ref="M4:O4"/>
    <mergeCell ref="P4:P5"/>
    <mergeCell ref="Q4:Q5"/>
    <mergeCell ref="A1:P1"/>
    <mergeCell ref="A2:P2"/>
    <mergeCell ref="N3:P3"/>
    <mergeCell ref="A4:A5"/>
    <mergeCell ref="B4:B5"/>
    <mergeCell ref="C4:D4"/>
    <mergeCell ref="E4:E5"/>
    <mergeCell ref="F4:F5"/>
    <mergeCell ref="H4:H5"/>
    <mergeCell ref="I4:J4"/>
    <mergeCell ref="K4:K5"/>
    <mergeCell ref="L4:L5"/>
    <mergeCell ref="H32:H43"/>
    <mergeCell ref="I32:I43"/>
    <mergeCell ref="D32:D43"/>
    <mergeCell ref="E32:E43"/>
    <mergeCell ref="F32:F43"/>
    <mergeCell ref="G32:G43"/>
    <mergeCell ref="Q3:AF3"/>
    <mergeCell ref="A32:A43"/>
    <mergeCell ref="B32:B43"/>
    <mergeCell ref="C32:C43"/>
    <mergeCell ref="O32:O43"/>
    <mergeCell ref="M32:M43"/>
    <mergeCell ref="N32:N43"/>
    <mergeCell ref="J32:J43"/>
    <mergeCell ref="K32:K43"/>
    <mergeCell ref="L32:L43"/>
  </mergeCells>
  <phoneticPr fontId="2" type="noConversion"/>
  <printOptions horizontalCentered="1"/>
  <pageMargins left="0.70866141732283472" right="0.70866141732283472" top="0.74803149606299213" bottom="0.74803149606299213" header="0.31496062992125984" footer="0.31496062992125984"/>
  <pageSetup paperSize="8" scale="64" orientation="landscape" r:id="rId1"/>
  <rowBreaks count="1" manualBreakCount="1">
    <brk id="24" max="16383" man="1"/>
  </rowBreaks>
  <legacyDrawing r:id="rId2"/>
</worksheet>
</file>

<file path=xl/worksheets/sheet2.xml><?xml version="1.0" encoding="utf-8"?>
<worksheet xmlns="http://schemas.openxmlformats.org/spreadsheetml/2006/main" xmlns:r="http://schemas.openxmlformats.org/officeDocument/2006/relationships">
  <dimension ref="B1:G79"/>
  <sheetViews>
    <sheetView topLeftCell="A28" workbookViewId="0">
      <selection activeCell="G42" sqref="G42"/>
    </sheetView>
  </sheetViews>
  <sheetFormatPr defaultRowHeight="13.5"/>
  <cols>
    <col min="3" max="3" width="13.5" customWidth="1"/>
    <col min="6" max="6" width="15.125" customWidth="1"/>
  </cols>
  <sheetData>
    <row r="1" spans="2:7">
      <c r="B1" t="s">
        <v>5</v>
      </c>
    </row>
    <row r="2" spans="2:7">
      <c r="D2" t="s">
        <v>6</v>
      </c>
      <c r="E2" t="s">
        <v>7</v>
      </c>
      <c r="F2" t="s">
        <v>8</v>
      </c>
    </row>
    <row r="3" spans="2:7" ht="15.75">
      <c r="B3" s="1">
        <v>1</v>
      </c>
      <c r="C3" s="2" t="s">
        <v>2</v>
      </c>
      <c r="D3">
        <f>F3*1.5%</f>
        <v>29.039257920000001</v>
      </c>
      <c r="E3">
        <f>F3*2.13%</f>
        <v>41.235746246399998</v>
      </c>
      <c r="F3">
        <f>F4+F5</f>
        <v>1935.9505280000001</v>
      </c>
    </row>
    <row r="4" spans="2:7" ht="15.75">
      <c r="B4" s="1">
        <v>1.1000000000000001</v>
      </c>
      <c r="C4" s="2" t="s">
        <v>3</v>
      </c>
      <c r="F4">
        <v>1219.646324</v>
      </c>
    </row>
    <row r="5" spans="2:7" ht="15.75">
      <c r="B5" s="1">
        <v>1.2</v>
      </c>
      <c r="C5" s="2" t="s">
        <v>4</v>
      </c>
      <c r="F5">
        <v>716.30420400000003</v>
      </c>
    </row>
    <row r="6" spans="2:7" ht="15.75">
      <c r="B6" s="1">
        <v>2</v>
      </c>
      <c r="C6" s="2" t="s">
        <v>9</v>
      </c>
      <c r="D6">
        <f>F6*1.5%</f>
        <v>15.266709896999998</v>
      </c>
      <c r="E6">
        <f>F6*2.13%</f>
        <v>21.678728053739999</v>
      </c>
      <c r="F6">
        <v>1017.7806598</v>
      </c>
    </row>
    <row r="7" spans="2:7" ht="15.75">
      <c r="B7" s="1">
        <v>3</v>
      </c>
      <c r="C7" s="2" t="s">
        <v>10</v>
      </c>
      <c r="D7">
        <f>F7*1.5%</f>
        <v>23.903653544999997</v>
      </c>
      <c r="E7">
        <f>F7*2.13%</f>
        <v>33.9431880339</v>
      </c>
      <c r="F7">
        <v>1593.5769029999999</v>
      </c>
    </row>
    <row r="8" spans="2:7" ht="15.75">
      <c r="B8" s="1">
        <v>4</v>
      </c>
      <c r="C8" s="2" t="s">
        <v>11</v>
      </c>
      <c r="D8">
        <f>F8*1.5%</f>
        <v>12.176682</v>
      </c>
      <c r="E8">
        <f>F8*2.13%</f>
        <v>17.29088844</v>
      </c>
      <c r="F8">
        <v>811.77880000000005</v>
      </c>
    </row>
    <row r="9" spans="2:7" ht="15.75">
      <c r="B9" s="1">
        <v>5</v>
      </c>
      <c r="C9" s="2" t="s">
        <v>12</v>
      </c>
      <c r="D9">
        <f>F9*1.5%</f>
        <v>7.5915306299999994</v>
      </c>
      <c r="E9">
        <f>F9*2.13%</f>
        <v>10.7799734946</v>
      </c>
      <c r="F9">
        <v>506.10204199999998</v>
      </c>
    </row>
    <row r="10" spans="2:7">
      <c r="D10">
        <f>SUM(D3:D9)</f>
        <v>87.977833991999987</v>
      </c>
      <c r="E10">
        <f t="shared" ref="E10" si="0">SUM(E3:E9)</f>
        <v>124.92852426864</v>
      </c>
      <c r="F10">
        <f>F3+F6+F7+F8+F9</f>
        <v>5865.1889327999997</v>
      </c>
      <c r="G10">
        <f>D10+E10+F10</f>
        <v>6078.0952910606393</v>
      </c>
    </row>
    <row r="12" spans="2:7">
      <c r="B12" t="s">
        <v>14</v>
      </c>
    </row>
    <row r="14" spans="2:7">
      <c r="C14" t="s">
        <v>15</v>
      </c>
      <c r="D14">
        <v>886.03</v>
      </c>
    </row>
    <row r="15" spans="2:7">
      <c r="C15" t="s">
        <v>16</v>
      </c>
      <c r="D15">
        <v>6371.8677550000002</v>
      </c>
    </row>
    <row r="16" spans="2:7">
      <c r="C16" t="s">
        <v>17</v>
      </c>
      <c r="D16">
        <v>44381.365635000002</v>
      </c>
    </row>
    <row r="17" spans="2:6">
      <c r="C17" t="s">
        <v>18</v>
      </c>
      <c r="D17">
        <v>1164.55</v>
      </c>
    </row>
    <row r="18" spans="2:6">
      <c r="C18" t="s">
        <v>19</v>
      </c>
      <c r="D18">
        <v>310.39999999999998</v>
      </c>
    </row>
    <row r="19" spans="2:6">
      <c r="C19" t="s">
        <v>20</v>
      </c>
      <c r="D19">
        <v>275</v>
      </c>
    </row>
    <row r="20" spans="2:6">
      <c r="C20" t="s">
        <v>21</v>
      </c>
      <c r="D20">
        <v>10898.7</v>
      </c>
    </row>
    <row r="21" spans="2:6">
      <c r="D21">
        <f>SUM(D14:D20)</f>
        <v>64287.913390000002</v>
      </c>
    </row>
    <row r="23" spans="2:6">
      <c r="B23" t="s">
        <v>24</v>
      </c>
    </row>
    <row r="24" spans="2:6">
      <c r="D24" t="s">
        <v>32</v>
      </c>
      <c r="E24" t="s">
        <v>33</v>
      </c>
    </row>
    <row r="25" spans="2:6">
      <c r="C25" t="s">
        <v>25</v>
      </c>
      <c r="D25">
        <v>6543.2399299999997</v>
      </c>
      <c r="E25">
        <v>7000.1872169999997</v>
      </c>
    </row>
    <row r="26" spans="2:6">
      <c r="C26" t="s">
        <v>26</v>
      </c>
      <c r="D26">
        <v>11340.086257999999</v>
      </c>
      <c r="E26">
        <v>8430.0970469999993</v>
      </c>
    </row>
    <row r="27" spans="2:6">
      <c r="C27" t="s">
        <v>27</v>
      </c>
      <c r="D27">
        <v>20888.000027999999</v>
      </c>
      <c r="E27">
        <v>8194.4622889999991</v>
      </c>
    </row>
    <row r="28" spans="2:6">
      <c r="C28" t="s">
        <v>28</v>
      </c>
      <c r="D28">
        <v>17169.434255</v>
      </c>
      <c r="E28">
        <v>6115</v>
      </c>
    </row>
    <row r="29" spans="2:6">
      <c r="C29" t="s">
        <v>29</v>
      </c>
      <c r="D29">
        <v>10662.891743</v>
      </c>
      <c r="E29">
        <v>10484.126996999999</v>
      </c>
    </row>
    <row r="30" spans="2:6">
      <c r="C30" t="s">
        <v>30</v>
      </c>
      <c r="D30">
        <v>7089.6600060000001</v>
      </c>
      <c r="E30">
        <v>5143.189112</v>
      </c>
    </row>
    <row r="31" spans="2:6">
      <c r="C31" t="s">
        <v>31</v>
      </c>
      <c r="F31">
        <v>743.47016799999994</v>
      </c>
    </row>
    <row r="32" spans="2:6">
      <c r="C32" t="s">
        <v>15</v>
      </c>
      <c r="D32">
        <v>978.06</v>
      </c>
    </row>
    <row r="33" spans="2:6">
      <c r="C33" t="s">
        <v>18</v>
      </c>
      <c r="D33">
        <v>1891.4069999999999</v>
      </c>
    </row>
    <row r="34" spans="2:6">
      <c r="D34">
        <f>SUM(D25:D33)</f>
        <v>76562.779220000011</v>
      </c>
      <c r="E34">
        <f>SUM(E25:E33)</f>
        <v>45367.062661999997</v>
      </c>
    </row>
    <row r="36" spans="2:6">
      <c r="B36" t="s">
        <v>35</v>
      </c>
    </row>
    <row r="37" spans="2:6">
      <c r="B37" t="s">
        <v>36</v>
      </c>
    </row>
    <row r="39" spans="2:6">
      <c r="C39" t="s">
        <v>37</v>
      </c>
      <c r="D39">
        <v>6688</v>
      </c>
    </row>
    <row r="40" spans="2:6">
      <c r="C40" t="s">
        <v>38</v>
      </c>
      <c r="D40">
        <v>140</v>
      </c>
      <c r="F40" s="42" t="s">
        <v>328</v>
      </c>
    </row>
    <row r="41" spans="2:6">
      <c r="C41" t="s">
        <v>39</v>
      </c>
      <c r="D41">
        <f>E41*F41</f>
        <v>3206.0119127399998</v>
      </c>
      <c r="E41">
        <v>6552.2417999999998</v>
      </c>
      <c r="F41" s="41">
        <v>0.48930000000000001</v>
      </c>
    </row>
    <row r="42" spans="2:6">
      <c r="C42" t="s">
        <v>40</v>
      </c>
      <c r="D42">
        <v>621.16333699999996</v>
      </c>
    </row>
    <row r="43" spans="2:6">
      <c r="C43" t="s">
        <v>41</v>
      </c>
      <c r="D43">
        <f>29.98+17.6101+15</f>
        <v>62.5901</v>
      </c>
    </row>
    <row r="44" spans="2:6">
      <c r="C44" t="s">
        <v>42</v>
      </c>
      <c r="D44">
        <f>225+15</f>
        <v>240</v>
      </c>
    </row>
    <row r="45" spans="2:6">
      <c r="D45">
        <f>SUM(D39:D44)</f>
        <v>10957.765349739999</v>
      </c>
    </row>
    <row r="47" spans="2:6">
      <c r="B47" t="s">
        <v>44</v>
      </c>
    </row>
    <row r="49" spans="2:4">
      <c r="C49" t="s">
        <v>45</v>
      </c>
      <c r="D49">
        <v>1186.0719999999999</v>
      </c>
    </row>
    <row r="50" spans="2:4">
      <c r="C50" t="s">
        <v>46</v>
      </c>
      <c r="D50">
        <v>118.78149999999999</v>
      </c>
    </row>
    <row r="51" spans="2:4">
      <c r="C51" t="s">
        <v>47</v>
      </c>
      <c r="D51">
        <v>62.480200000000004</v>
      </c>
    </row>
    <row r="52" spans="2:4">
      <c r="C52" t="s">
        <v>48</v>
      </c>
      <c r="D52">
        <v>460.1</v>
      </c>
    </row>
    <row r="53" spans="2:4">
      <c r="C53" t="s">
        <v>50</v>
      </c>
      <c r="D53">
        <v>425.97</v>
      </c>
    </row>
    <row r="54" spans="2:4">
      <c r="C54" t="s">
        <v>52</v>
      </c>
      <c r="D54">
        <v>1094.5310999999999</v>
      </c>
    </row>
    <row r="55" spans="2:4">
      <c r="C55" t="s">
        <v>53</v>
      </c>
      <c r="D55">
        <v>1161.4333999999999</v>
      </c>
    </row>
    <row r="56" spans="2:4">
      <c r="C56" t="s">
        <v>55</v>
      </c>
      <c r="D56">
        <v>1037.3020100000001</v>
      </c>
    </row>
    <row r="57" spans="2:4">
      <c r="C57" t="s">
        <v>54</v>
      </c>
      <c r="D57">
        <v>2891.031884</v>
      </c>
    </row>
    <row r="58" spans="2:4">
      <c r="C58" t="s">
        <v>51</v>
      </c>
      <c r="D58">
        <v>8463.7834070000008</v>
      </c>
    </row>
    <row r="59" spans="2:4">
      <c r="C59" t="s">
        <v>49</v>
      </c>
      <c r="D59">
        <v>262.48</v>
      </c>
    </row>
    <row r="60" spans="2:4">
      <c r="C60" t="s">
        <v>18</v>
      </c>
      <c r="D60">
        <v>384</v>
      </c>
    </row>
    <row r="61" spans="2:4">
      <c r="C61" t="s">
        <v>56</v>
      </c>
      <c r="D61">
        <v>29.8</v>
      </c>
    </row>
    <row r="62" spans="2:4">
      <c r="D62">
        <f>SUM(D49:D61)</f>
        <v>17577.765501000002</v>
      </c>
    </row>
    <row r="64" spans="2:4">
      <c r="B64" t="s">
        <v>57</v>
      </c>
    </row>
    <row r="66" spans="3:4">
      <c r="C66" t="s">
        <v>15</v>
      </c>
      <c r="D66">
        <v>116.16</v>
      </c>
    </row>
    <row r="67" spans="3:4">
      <c r="C67" t="s">
        <v>58</v>
      </c>
      <c r="D67">
        <v>3607.0010200000002</v>
      </c>
    </row>
    <row r="68" spans="3:4">
      <c r="C68" t="s">
        <v>59</v>
      </c>
      <c r="D68">
        <v>968.01919999999996</v>
      </c>
    </row>
    <row r="69" spans="3:4">
      <c r="C69" t="s">
        <v>60</v>
      </c>
      <c r="D69">
        <v>176.09479300000001</v>
      </c>
    </row>
    <row r="70" spans="3:4">
      <c r="C70" t="s">
        <v>61</v>
      </c>
      <c r="D70">
        <v>447.2</v>
      </c>
    </row>
    <row r="71" spans="3:4">
      <c r="C71" t="s">
        <v>62</v>
      </c>
      <c r="D71">
        <v>1897.28</v>
      </c>
    </row>
    <row r="72" spans="3:4">
      <c r="C72" t="s">
        <v>63</v>
      </c>
      <c r="D72">
        <v>394.18</v>
      </c>
    </row>
    <row r="73" spans="3:4">
      <c r="C73" t="s">
        <v>64</v>
      </c>
      <c r="D73">
        <v>36.39</v>
      </c>
    </row>
    <row r="74" spans="3:4">
      <c r="C74" t="s">
        <v>65</v>
      </c>
      <c r="D74">
        <v>19.747933</v>
      </c>
    </row>
    <row r="75" spans="3:4">
      <c r="C75" t="s">
        <v>66</v>
      </c>
      <c r="D75">
        <v>218.721</v>
      </c>
    </row>
    <row r="76" spans="3:4">
      <c r="C76" t="s">
        <v>67</v>
      </c>
      <c r="D76">
        <v>208.1626</v>
      </c>
    </row>
    <row r="77" spans="3:4">
      <c r="C77" t="s">
        <v>68</v>
      </c>
      <c r="D77">
        <v>229.52</v>
      </c>
    </row>
    <row r="78" spans="3:4">
      <c r="C78" t="s">
        <v>69</v>
      </c>
      <c r="D78">
        <v>568</v>
      </c>
    </row>
    <row r="79" spans="3:4">
      <c r="D79">
        <f>SUM(D66:D78)</f>
        <v>8886.4765459999999</v>
      </c>
    </row>
  </sheetData>
  <phoneticPr fontId="6" type="noConversion"/>
  <pageMargins left="0.7" right="0.7" top="0.75" bottom="0.75" header="0.3" footer="0.3"/>
  <pageSetup paperSize="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备案表</vt:lpstr>
      <vt:lpstr>Sheet1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zj</dc:creator>
  <cp:lastModifiedBy>掌一帆</cp:lastModifiedBy>
  <cp:lastPrinted>2019-11-18T08:03:31Z</cp:lastPrinted>
  <dcterms:created xsi:type="dcterms:W3CDTF">2018-11-14T12:29:52Z</dcterms:created>
  <dcterms:modified xsi:type="dcterms:W3CDTF">2019-12-09T01:38:24Z</dcterms:modified>
</cp:coreProperties>
</file>